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qaoqld-my.sharepoint.com/personal/anna_compton_qao_qld_gov_au/Documents/RtP/2019–20/Cost of LG services/"/>
    </mc:Choice>
  </mc:AlternateContent>
  <xr:revisionPtr revIDLastSave="0" documentId="8_{EFF046F6-34C9-4EB7-A254-782E74EFF7B4}" xr6:coauthVersionLast="44" xr6:coauthVersionMax="44" xr10:uidLastSave="{00000000-0000-0000-0000-000000000000}"/>
  <bookViews>
    <workbookView xWindow="-120" yWindow="-120" windowWidth="29040" windowHeight="15840" tabRatio="832" xr2:uid="{407FA863-FA0F-4DCA-937B-E014579DE3A6}"/>
  </bookViews>
  <sheets>
    <sheet name="Overview" sheetId="33" r:id="rId1"/>
    <sheet name="Instructions" sheetId="34" r:id="rId2"/>
    <sheet name="Output—Cost value matrix" sheetId="5" r:id="rId3"/>
    <sheet name="Summary of values  " sheetId="1" r:id="rId4"/>
    <sheet name="Input sheet—Cost" sheetId="12" r:id="rId5"/>
    <sheet name="Input sheet—Service 1 " sheetId="22" r:id="rId6"/>
    <sheet name="Input sheet—Service 2" sheetId="14" r:id="rId7"/>
    <sheet name="Input sheet—Service 3" sheetId="21" r:id="rId8"/>
    <sheet name="Input sheet—Service 4" sheetId="15" r:id="rId9"/>
    <sheet name="Input sheet—Service 5" sheetId="20" r:id="rId10"/>
    <sheet name="Input sheet—Service 6" sheetId="19" r:id="rId11"/>
    <sheet name="Input sheet—Service 7" sheetId="18" r:id="rId12"/>
    <sheet name="Input sheet—Service 8" sheetId="16" r:id="rId13"/>
    <sheet name="Input sheet—Service 9" sheetId="17" r:id="rId14"/>
    <sheet name="Input sheet—Service 10" sheetId="11" r:id="rId15"/>
    <sheet name="Input sheet—Service 11" sheetId="23" r:id="rId16"/>
    <sheet name="Input sheet—Service 12" sheetId="25" r:id="rId17"/>
    <sheet name="Input sheet—Service 13" sheetId="24" r:id="rId18"/>
    <sheet name="Input sheet—Service 14" sheetId="27" r:id="rId19"/>
    <sheet name="Input sheet—Service 15" sheetId="26" r:id="rId20"/>
    <sheet name="Input sheet—Service 16" sheetId="28" r:id="rId21"/>
    <sheet name="Input sheet—Service 17" sheetId="29" r:id="rId22"/>
    <sheet name="Input sheet—Service 18" sheetId="31" r:id="rId23"/>
    <sheet name="Input sheet—Service 19" sheetId="30" r:id="rId24"/>
    <sheet name="Input sheet—Service 20" sheetId="32" r:id="rId2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8" i="1" l="1"/>
  <c r="V8" i="1"/>
  <c r="U8" i="1"/>
  <c r="T8" i="1"/>
  <c r="S8" i="1"/>
  <c r="R8" i="1"/>
  <c r="Q8" i="1"/>
  <c r="P8" i="1"/>
  <c r="O8" i="1"/>
  <c r="N8" i="1"/>
  <c r="M8" i="1"/>
  <c r="L8" i="1"/>
  <c r="K8" i="1"/>
  <c r="J8" i="1"/>
  <c r="I8" i="1"/>
  <c r="H8" i="1"/>
  <c r="G8" i="1"/>
  <c r="F8" i="1"/>
  <c r="E8" i="1"/>
  <c r="D8" i="1"/>
  <c r="W17" i="1" l="1"/>
  <c r="V17" i="1"/>
  <c r="U17" i="1"/>
  <c r="T17" i="1"/>
  <c r="S17" i="1"/>
  <c r="R17" i="1"/>
  <c r="Q17" i="1"/>
  <c r="P17" i="1"/>
  <c r="O17" i="1"/>
  <c r="N17" i="1"/>
  <c r="I17" i="1"/>
  <c r="M17" i="1"/>
  <c r="L17" i="1"/>
  <c r="K17" i="1"/>
  <c r="J17" i="1"/>
  <c r="H17" i="1"/>
  <c r="G17" i="1"/>
  <c r="F17" i="1"/>
  <c r="E17" i="1"/>
  <c r="H60" i="32"/>
  <c r="W15" i="1" s="1"/>
  <c r="H51" i="32"/>
  <c r="H50" i="32"/>
  <c r="H49" i="32"/>
  <c r="W14" i="1" s="1"/>
  <c r="H40" i="32"/>
  <c r="W13" i="1" s="1"/>
  <c r="H31" i="32"/>
  <c r="H30" i="32"/>
  <c r="H21" i="32"/>
  <c r="H20" i="32"/>
  <c r="H19" i="32"/>
  <c r="H18" i="32"/>
  <c r="H17" i="32"/>
  <c r="W18" i="1" s="1"/>
  <c r="H16" i="32"/>
  <c r="H60" i="30"/>
  <c r="V15" i="1" s="1"/>
  <c r="H51" i="30"/>
  <c r="H50" i="30"/>
  <c r="H49" i="30"/>
  <c r="H40" i="30"/>
  <c r="V13" i="1" s="1"/>
  <c r="H31" i="30"/>
  <c r="H30" i="30"/>
  <c r="H21" i="30"/>
  <c r="H20" i="30"/>
  <c r="H19" i="30"/>
  <c r="H18" i="30"/>
  <c r="H17" i="30"/>
  <c r="V18" i="1" s="1"/>
  <c r="H16" i="30"/>
  <c r="H61" i="31"/>
  <c r="U15" i="1" s="1"/>
  <c r="H52" i="31"/>
  <c r="H51" i="31"/>
  <c r="H50" i="31"/>
  <c r="H41" i="31"/>
  <c r="U13" i="1" s="1"/>
  <c r="H32" i="31"/>
  <c r="H31" i="31"/>
  <c r="H22" i="31"/>
  <c r="H21" i="31"/>
  <c r="H20" i="31"/>
  <c r="H19" i="31"/>
  <c r="H18" i="31"/>
  <c r="U18" i="1" s="1"/>
  <c r="H17" i="31"/>
  <c r="H61" i="29"/>
  <c r="T15" i="1" s="1"/>
  <c r="H52" i="29"/>
  <c r="H51" i="29"/>
  <c r="H50" i="29"/>
  <c r="H41" i="29"/>
  <c r="T13" i="1" s="1"/>
  <c r="H31" i="29"/>
  <c r="H30" i="29"/>
  <c r="H21" i="29"/>
  <c r="H20" i="29"/>
  <c r="H19" i="29"/>
  <c r="H18" i="29"/>
  <c r="H17" i="29"/>
  <c r="T18" i="1" s="1"/>
  <c r="H16" i="29"/>
  <c r="H60" i="28"/>
  <c r="S15" i="1" s="1"/>
  <c r="H51" i="28"/>
  <c r="H50" i="28"/>
  <c r="H49" i="28"/>
  <c r="S14" i="1" s="1"/>
  <c r="H40" i="28"/>
  <c r="S13" i="1" s="1"/>
  <c r="H31" i="28"/>
  <c r="H30" i="28"/>
  <c r="H21" i="28"/>
  <c r="H20" i="28"/>
  <c r="H19" i="28"/>
  <c r="H18" i="28"/>
  <c r="H17" i="28"/>
  <c r="S18" i="1" s="1"/>
  <c r="H16" i="28"/>
  <c r="H60" i="26"/>
  <c r="R15" i="1" s="1"/>
  <c r="H51" i="26"/>
  <c r="H50" i="26"/>
  <c r="H49" i="26"/>
  <c r="H40" i="26"/>
  <c r="R13" i="1" s="1"/>
  <c r="H31" i="26"/>
  <c r="H30" i="26"/>
  <c r="H21" i="26"/>
  <c r="H20" i="26"/>
  <c r="H19" i="26"/>
  <c r="H18" i="26"/>
  <c r="H17" i="26"/>
  <c r="R18" i="1" s="1"/>
  <c r="H16" i="26"/>
  <c r="H60" i="27"/>
  <c r="Q15" i="1" s="1"/>
  <c r="H51" i="27"/>
  <c r="H50" i="27"/>
  <c r="H49" i="27"/>
  <c r="H40" i="27"/>
  <c r="Q13" i="1" s="1"/>
  <c r="H31" i="27"/>
  <c r="H30" i="27"/>
  <c r="H21" i="27"/>
  <c r="H20" i="27"/>
  <c r="H19" i="27"/>
  <c r="H18" i="27"/>
  <c r="H17" i="27"/>
  <c r="Q18" i="1" s="1"/>
  <c r="H16" i="27"/>
  <c r="H61" i="24"/>
  <c r="P15" i="1" s="1"/>
  <c r="H52" i="24"/>
  <c r="H51" i="24"/>
  <c r="H50" i="24"/>
  <c r="H41" i="24"/>
  <c r="P13" i="1" s="1"/>
  <c r="H32" i="24"/>
  <c r="H31" i="24"/>
  <c r="H22" i="24"/>
  <c r="H21" i="24"/>
  <c r="H20" i="24"/>
  <c r="H19" i="24"/>
  <c r="H18" i="24"/>
  <c r="P18" i="1" s="1"/>
  <c r="H17" i="24"/>
  <c r="H61" i="25"/>
  <c r="O15" i="1" s="1"/>
  <c r="H52" i="25"/>
  <c r="H51" i="25"/>
  <c r="H50" i="25"/>
  <c r="O14" i="1" s="1"/>
  <c r="H41" i="25"/>
  <c r="O13" i="1" s="1"/>
  <c r="H32" i="25"/>
  <c r="H31" i="25"/>
  <c r="H22" i="25"/>
  <c r="H21" i="25"/>
  <c r="H20" i="25"/>
  <c r="H19" i="25"/>
  <c r="H18" i="25"/>
  <c r="O18" i="1" s="1"/>
  <c r="H17" i="25"/>
  <c r="H60" i="23"/>
  <c r="N15" i="1" s="1"/>
  <c r="H51" i="23"/>
  <c r="H50" i="23"/>
  <c r="H49" i="23"/>
  <c r="H40" i="23"/>
  <c r="N13" i="1" s="1"/>
  <c r="H31" i="23"/>
  <c r="H30" i="23"/>
  <c r="H21" i="23"/>
  <c r="H20" i="23"/>
  <c r="H19" i="23"/>
  <c r="H18" i="23"/>
  <c r="H17" i="23"/>
  <c r="N18" i="1" s="1"/>
  <c r="H16" i="23"/>
  <c r="H62" i="11"/>
  <c r="M15" i="1" s="1"/>
  <c r="H53" i="11"/>
  <c r="H52" i="11"/>
  <c r="H51" i="11"/>
  <c r="H42" i="11"/>
  <c r="M13" i="1" s="1"/>
  <c r="H32" i="11"/>
  <c r="H31" i="11"/>
  <c r="H22" i="11"/>
  <c r="H21" i="11"/>
  <c r="H20" i="11"/>
  <c r="H19" i="11"/>
  <c r="H18" i="11"/>
  <c r="M18" i="1" s="1"/>
  <c r="H17" i="11"/>
  <c r="H60" i="17"/>
  <c r="L15" i="1" s="1"/>
  <c r="H51" i="17"/>
  <c r="H50" i="17"/>
  <c r="H49" i="17"/>
  <c r="H40" i="17"/>
  <c r="L13" i="1" s="1"/>
  <c r="H31" i="17"/>
  <c r="H30" i="17"/>
  <c r="H21" i="17"/>
  <c r="H20" i="17"/>
  <c r="H19" i="17"/>
  <c r="H18" i="17"/>
  <c r="H17" i="17"/>
  <c r="L18" i="1" s="1"/>
  <c r="H16" i="17"/>
  <c r="H62" i="16"/>
  <c r="K15" i="1" s="1"/>
  <c r="H53" i="16"/>
  <c r="H52" i="16"/>
  <c r="H51" i="16"/>
  <c r="K14" i="1" s="1"/>
  <c r="H42" i="16"/>
  <c r="K13" i="1" s="1"/>
  <c r="H32" i="16"/>
  <c r="H31" i="16"/>
  <c r="H22" i="16"/>
  <c r="H21" i="16"/>
  <c r="H20" i="16"/>
  <c r="H19" i="16"/>
  <c r="H18" i="16"/>
  <c r="K18" i="1" s="1"/>
  <c r="H17" i="16"/>
  <c r="H62" i="18"/>
  <c r="J15" i="1" s="1"/>
  <c r="H53" i="18"/>
  <c r="H52" i="18"/>
  <c r="H51" i="18"/>
  <c r="H42" i="18"/>
  <c r="J13" i="1" s="1"/>
  <c r="H32" i="18"/>
  <c r="H31" i="18"/>
  <c r="J12" i="1" s="1"/>
  <c r="H22" i="18"/>
  <c r="H21" i="18"/>
  <c r="H20" i="18"/>
  <c r="H19" i="18"/>
  <c r="J11" i="1" s="1"/>
  <c r="H18" i="18"/>
  <c r="J18" i="1" s="1"/>
  <c r="H17" i="18"/>
  <c r="H61" i="19"/>
  <c r="I15" i="1" s="1"/>
  <c r="H52" i="19"/>
  <c r="H51" i="19"/>
  <c r="H50" i="19"/>
  <c r="H41" i="19"/>
  <c r="I13" i="1" s="1"/>
  <c r="H32" i="19"/>
  <c r="H31" i="19"/>
  <c r="H22" i="19"/>
  <c r="H21" i="19"/>
  <c r="H20" i="19"/>
  <c r="H19" i="19"/>
  <c r="H18" i="19"/>
  <c r="I18" i="1" s="1"/>
  <c r="H17" i="19"/>
  <c r="H60" i="20"/>
  <c r="H15" i="1" s="1"/>
  <c r="H51" i="20"/>
  <c r="H50" i="20"/>
  <c r="H49" i="20"/>
  <c r="H40" i="20"/>
  <c r="H13" i="1" s="1"/>
  <c r="H31" i="20"/>
  <c r="H30" i="20"/>
  <c r="H21" i="20"/>
  <c r="H20" i="20"/>
  <c r="H19" i="20"/>
  <c r="H18" i="20"/>
  <c r="H17" i="20"/>
  <c r="H18" i="1" s="1"/>
  <c r="H16" i="20"/>
  <c r="H61" i="15"/>
  <c r="G15" i="1" s="1"/>
  <c r="H52" i="15"/>
  <c r="H51" i="15"/>
  <c r="H50" i="15"/>
  <c r="H41" i="15"/>
  <c r="G13" i="1" s="1"/>
  <c r="H31" i="15"/>
  <c r="H30" i="15"/>
  <c r="H21" i="15"/>
  <c r="H20" i="15"/>
  <c r="H19" i="15"/>
  <c r="H18" i="15"/>
  <c r="H17" i="15"/>
  <c r="G18" i="1" s="1"/>
  <c r="H16" i="15"/>
  <c r="H61" i="21"/>
  <c r="F15" i="1" s="1"/>
  <c r="H52" i="21"/>
  <c r="H51" i="21"/>
  <c r="H50" i="21"/>
  <c r="H41" i="21"/>
  <c r="F13" i="1" s="1"/>
  <c r="H31" i="21"/>
  <c r="H30" i="21"/>
  <c r="H21" i="21"/>
  <c r="H20" i="21"/>
  <c r="H19" i="21"/>
  <c r="H18" i="21"/>
  <c r="H17" i="21"/>
  <c r="F18" i="1" s="1"/>
  <c r="H16" i="21"/>
  <c r="H62" i="14"/>
  <c r="E15" i="1" s="1"/>
  <c r="H53" i="14"/>
  <c r="H52" i="14"/>
  <c r="H51" i="14"/>
  <c r="H42" i="14"/>
  <c r="E13" i="1" s="1"/>
  <c r="H32" i="14"/>
  <c r="H31" i="14"/>
  <c r="H22" i="14"/>
  <c r="H21" i="14"/>
  <c r="H20" i="14"/>
  <c r="H19" i="14"/>
  <c r="H18" i="14"/>
  <c r="E18" i="1" s="1"/>
  <c r="H17" i="14"/>
  <c r="W12" i="1" l="1"/>
  <c r="N12" i="1"/>
  <c r="P12" i="1"/>
  <c r="E11" i="1"/>
  <c r="F14" i="1"/>
  <c r="M12" i="1"/>
  <c r="N14" i="1"/>
  <c r="U12" i="1"/>
  <c r="K11" i="1"/>
  <c r="K12" i="1"/>
  <c r="I14" i="1"/>
  <c r="U14" i="1"/>
  <c r="P14" i="1"/>
  <c r="P11" i="1"/>
  <c r="O11" i="1"/>
  <c r="O12" i="1"/>
  <c r="N11" i="1"/>
  <c r="L11" i="1"/>
  <c r="L14" i="1"/>
  <c r="L12" i="1"/>
  <c r="J14" i="1"/>
  <c r="I11" i="1"/>
  <c r="I12" i="1"/>
  <c r="H11" i="1"/>
  <c r="H12" i="1"/>
  <c r="H14" i="1"/>
  <c r="G11" i="1"/>
  <c r="G12" i="1"/>
  <c r="G14" i="1"/>
  <c r="F11" i="1"/>
  <c r="E14" i="1"/>
  <c r="Q12" i="1"/>
  <c r="V12" i="1"/>
  <c r="V14" i="1"/>
  <c r="V11" i="1"/>
  <c r="U11" i="1"/>
  <c r="T11" i="1"/>
  <c r="S11" i="1"/>
  <c r="S12" i="1"/>
  <c r="R12" i="1"/>
  <c r="R11" i="1"/>
  <c r="R14" i="1"/>
  <c r="Q11" i="1"/>
  <c r="Q14" i="1"/>
  <c r="W11" i="1"/>
  <c r="T12" i="1"/>
  <c r="T14" i="1"/>
  <c r="E12" i="1"/>
  <c r="M14" i="1"/>
  <c r="M11" i="1"/>
  <c r="F12" i="1"/>
  <c r="H42" i="22"/>
  <c r="D13" i="1" s="1"/>
  <c r="H32" i="22"/>
  <c r="D17" i="1"/>
  <c r="H31" i="22"/>
  <c r="H18" i="22"/>
  <c r="D18" i="1" s="1"/>
  <c r="H17" i="22"/>
  <c r="H22" i="22"/>
  <c r="H20" i="22"/>
  <c r="H21" i="22"/>
  <c r="H19" i="22"/>
  <c r="H62" i="22"/>
  <c r="D15" i="1" s="1"/>
  <c r="H53" i="22"/>
  <c r="H51" i="22"/>
  <c r="H52" i="22"/>
  <c r="D12" i="1" l="1"/>
  <c r="D14" i="1"/>
  <c r="D11" i="1"/>
  <c r="E42" i="12"/>
  <c r="W22" i="1"/>
  <c r="V22" i="1"/>
  <c r="U22" i="1"/>
  <c r="T22" i="1"/>
  <c r="S22" i="1"/>
  <c r="R22" i="1"/>
  <c r="Q22" i="1"/>
  <c r="P22" i="1"/>
  <c r="O22" i="1"/>
  <c r="N22" i="1"/>
  <c r="M22" i="1"/>
  <c r="L22" i="1"/>
  <c r="K22" i="1"/>
  <c r="J22" i="1"/>
  <c r="I22" i="1"/>
  <c r="H22" i="1"/>
  <c r="G22" i="1"/>
  <c r="F22" i="1"/>
  <c r="E22" i="1"/>
  <c r="D22" i="1"/>
  <c r="E49" i="12"/>
  <c r="E48" i="12"/>
  <c r="E47" i="12"/>
  <c r="E46" i="12"/>
  <c r="E45" i="12"/>
  <c r="E44" i="12"/>
  <c r="E43" i="12"/>
  <c r="E41" i="12"/>
  <c r="E40" i="12"/>
  <c r="E39" i="12"/>
  <c r="E38" i="12"/>
  <c r="E37" i="12"/>
  <c r="E36" i="12"/>
  <c r="E35" i="12"/>
  <c r="E34" i="12"/>
  <c r="E33" i="12"/>
  <c r="E32" i="12"/>
  <c r="E31" i="12"/>
  <c r="H41" i="12"/>
  <c r="E30" i="12"/>
  <c r="H31" i="12"/>
  <c r="H30" i="12"/>
  <c r="H32" i="12"/>
  <c r="F19" i="12"/>
  <c r="F18" i="12"/>
  <c r="F17" i="12"/>
  <c r="E16" i="1" l="1"/>
  <c r="E19" i="1" s="1"/>
  <c r="U16" i="1"/>
  <c r="U19" i="1" s="1"/>
  <c r="T16" i="1"/>
  <c r="T19" i="1" s="1"/>
  <c r="Q16" i="1"/>
  <c r="Q19" i="1" s="1"/>
  <c r="O16" i="1"/>
  <c r="O19" i="1" s="1"/>
  <c r="N16" i="1"/>
  <c r="N19" i="1" s="1"/>
  <c r="M16" i="1"/>
  <c r="M19" i="1" s="1"/>
  <c r="L16" i="1"/>
  <c r="L19" i="1" s="1"/>
  <c r="H16" i="1"/>
  <c r="H19" i="1" s="1"/>
  <c r="G16" i="1"/>
  <c r="G19" i="1" s="1"/>
  <c r="V16" i="1"/>
  <c r="V19" i="1" s="1"/>
  <c r="W16" i="1"/>
  <c r="W19" i="1" s="1"/>
  <c r="P16" i="1"/>
  <c r="P19" i="1" s="1"/>
  <c r="R16" i="1"/>
  <c r="R19" i="1" s="1"/>
  <c r="S16" i="1"/>
  <c r="S19" i="1" s="1"/>
  <c r="K16" i="1"/>
  <c r="K19" i="1" s="1"/>
  <c r="F16" i="1"/>
  <c r="F19" i="1" s="1"/>
  <c r="J16" i="1"/>
  <c r="J19" i="1" s="1"/>
  <c r="I16" i="1"/>
  <c r="I19" i="1" s="1"/>
  <c r="H42" i="12"/>
  <c r="H40" i="12"/>
  <c r="F20" i="12"/>
  <c r="C22" i="1" s="1"/>
  <c r="H19" i="12"/>
  <c r="H18" i="12"/>
  <c r="H17" i="12"/>
  <c r="H16" i="12"/>
  <c r="C16" i="1" l="1"/>
  <c r="D16" i="1" l="1"/>
  <c r="D19" i="1" s="1"/>
</calcChain>
</file>

<file path=xl/sharedStrings.xml><?xml version="1.0" encoding="utf-8"?>
<sst xmlns="http://schemas.openxmlformats.org/spreadsheetml/2006/main" count="1234" uniqueCount="130">
  <si>
    <t xml:space="preserve">VALUE CONCEPT </t>
  </si>
  <si>
    <t>Yes</t>
  </si>
  <si>
    <t>No</t>
  </si>
  <si>
    <t>Please enter data in the white cells only.</t>
  </si>
  <si>
    <t xml:space="preserve">Please select from the dropdown lists in each of the cells below </t>
  </si>
  <si>
    <r>
      <t>Comments</t>
    </r>
    <r>
      <rPr>
        <sz val="10"/>
        <rFont val="Arial"/>
        <family val="2"/>
      </rPr>
      <t xml:space="preserve"> (optional)</t>
    </r>
  </si>
  <si>
    <t>.</t>
  </si>
  <si>
    <t>End of input-sheet for value worksheet</t>
  </si>
  <si>
    <t>4a</t>
  </si>
  <si>
    <t>4b</t>
  </si>
  <si>
    <t>4d</t>
  </si>
  <si>
    <t>1a</t>
  </si>
  <si>
    <t>1b</t>
  </si>
  <si>
    <t>1c</t>
  </si>
  <si>
    <t>1d</t>
  </si>
  <si>
    <t>1e</t>
  </si>
  <si>
    <t>1f</t>
  </si>
  <si>
    <t>5a</t>
  </si>
  <si>
    <t>2a</t>
  </si>
  <si>
    <t>2d</t>
  </si>
  <si>
    <t>positive</t>
  </si>
  <si>
    <t xml:space="preserve"> Value concept 1 -  community amenity (45 per cent impact on value)</t>
  </si>
  <si>
    <t xml:space="preserve">Maximum value score </t>
  </si>
  <si>
    <t xml:space="preserve">Cost input sheet </t>
  </si>
  <si>
    <t>Enter in whole dollars</t>
  </si>
  <si>
    <t>What is the total expenditure budget of council included in the budgeted statement of comprehensive income?</t>
  </si>
  <si>
    <t>What are the budgeted costs associated with the delivery of waste and associated infrastructure?</t>
  </si>
  <si>
    <t>50 per cent as a benchmark if no other data is available.</t>
  </si>
  <si>
    <t>End of input-sheet for cost worksheet</t>
  </si>
  <si>
    <t xml:space="preserve"> Calculation of expenditure not relating to core services (roads, water and waste)</t>
  </si>
  <si>
    <t>Cost of service (including direct costs &amp; overhead allocation)</t>
  </si>
  <si>
    <t xml:space="preserve">include direct costs (including depreciation) and overhead allocation </t>
  </si>
  <si>
    <t xml:space="preserve"> Services costs</t>
  </si>
  <si>
    <t>Service 3</t>
  </si>
  <si>
    <t>Service 4</t>
  </si>
  <si>
    <t>Service 5</t>
  </si>
  <si>
    <t>Service 6</t>
  </si>
  <si>
    <t>Service 7</t>
  </si>
  <si>
    <t>Service 8</t>
  </si>
  <si>
    <t>Service 9</t>
  </si>
  <si>
    <t>Service 10</t>
  </si>
  <si>
    <t xml:space="preserve">Summary </t>
  </si>
  <si>
    <t>Total expenditure</t>
  </si>
  <si>
    <t>COST</t>
  </si>
  <si>
    <t xml:space="preserve"> Value score </t>
  </si>
  <si>
    <t>Cost 
$</t>
  </si>
  <si>
    <t>Service 11</t>
  </si>
  <si>
    <t>Service 12</t>
  </si>
  <si>
    <t>Service 13</t>
  </si>
  <si>
    <t>Service 14</t>
  </si>
  <si>
    <t>Service 15</t>
  </si>
  <si>
    <t>Service 16</t>
  </si>
  <si>
    <t>Service 17</t>
  </si>
  <si>
    <t>Service 18</t>
  </si>
  <si>
    <t>Service 19</t>
  </si>
  <si>
    <t>Service 20</t>
  </si>
  <si>
    <t xml:space="preserve">End of summary sheet </t>
  </si>
  <si>
    <t xml:space="preserve">INSTRUCTIONS </t>
  </si>
  <si>
    <t>PURPOSE</t>
  </si>
  <si>
    <t>HOW DOES THE TOOL WORK</t>
  </si>
  <si>
    <t>The four quadrants are:</t>
  </si>
  <si>
    <t xml:space="preserve">For each of the services, review for the plans of council. This will include the 10 year forecast and strategy asset management plans. The allocation of funds in the 10 year forecast and the asset management plans should be aligned to the priority of the services. </t>
  </si>
  <si>
    <t xml:space="preserve">The community can be re-consulted to confirm the priority of the services. </t>
  </si>
  <si>
    <t xml:space="preserve"> </t>
  </si>
  <si>
    <t xml:space="preserve">For each identified service, the value rating and cost is included in one of four quadrants. The action to be taken depends on the quadrant. </t>
  </si>
  <si>
    <t>Actions council can take</t>
  </si>
  <si>
    <t>to update link to service name</t>
  </si>
  <si>
    <t>Mandatory risk abatement</t>
  </si>
  <si>
    <t>Cultural/heritage significance</t>
  </si>
  <si>
    <t>Value incorporating risk abatement and cultural/heritage significance</t>
  </si>
  <si>
    <t xml:space="preserve">Base value (OUT OF 100) </t>
  </si>
  <si>
    <t>Service 2</t>
  </si>
  <si>
    <t>Service 1</t>
  </si>
  <si>
    <t>2. low value, high cost            These services are the number one priority for a review of the service levels, or the service as a whole</t>
  </si>
  <si>
    <t>1. high value, low cost            This is the preferred service model for sustainability</t>
  </si>
  <si>
    <t>3. high value, high cost           These services are the number two priority for a review of the service levels, or the service as a whole</t>
  </si>
  <si>
    <t>4. low value, low cost             These services are the number three priority for a review of the service levels, or the service as a whole</t>
  </si>
  <si>
    <t>Please enter data in the green cells only.</t>
  </si>
  <si>
    <t xml:space="preserve">The aim of this tool is to identify the key priorities for the allocation of funding. The tool focuses on the services that have some level of optionality. It excludes roads, waste and water/waste water. 
The cost value matrix provides a tool to identify the order of priority for service reviews. The service reviews will identify the level of service required including quantity and quality.  
Service reviews will also support the allocation of limited funding and resources to services of most value to the community. 
This tool aligns with the long-term financial sustainability of council. 
The 10-year forecast and strategy asset management plans can be aligned to the priority of the services identified in this model. 
The assets (maintenance and capital spend) and operations linked to high-value services can be prioritised in the long-term forecasting model. 
</t>
  </si>
  <si>
    <r>
      <t xml:space="preserve">The tool determines a score for value. Value is calculated using five value concepts that are weighted to give a score out of 100. 
The five value concepts and their weighting are:
</t>
    </r>
    <r>
      <rPr>
        <b/>
        <sz val="10"/>
        <color rgb="FFE0603A"/>
        <rFont val="Arial"/>
        <family val="2"/>
      </rPr>
      <t xml:space="preserve">1. Community amenity—45 per cent </t>
    </r>
    <r>
      <rPr>
        <sz val="10"/>
        <color theme="1"/>
        <rFont val="Arial"/>
        <family val="2"/>
      </rPr>
      <t xml:space="preserve">
This is value obtained from use from the local community. It considers how the service is used, why it is in place, and the historical value of the services and associated assets. The number of links to the local community, the greater the score.
</t>
    </r>
    <r>
      <rPr>
        <b/>
        <sz val="10"/>
        <color rgb="FFE0603A"/>
        <rFont val="Arial"/>
        <family val="2"/>
      </rPr>
      <t>2. Link to strategy—15 per cent</t>
    </r>
    <r>
      <rPr>
        <sz val="10"/>
        <color theme="1"/>
        <rFont val="Arial"/>
        <family val="2"/>
      </rPr>
      <t xml:space="preserve">
This represents the link between the service delivery and the strategic intent of council. This should include new strategies and business as usual activities. The stronger the link the greater the score. 
</t>
    </r>
    <r>
      <rPr>
        <b/>
        <sz val="10"/>
        <color rgb="FFE0603A"/>
        <rFont val="Arial"/>
        <family val="2"/>
      </rPr>
      <t>3. Alternative services—15 per cent</t>
    </r>
    <r>
      <rPr>
        <sz val="10"/>
        <color theme="1"/>
        <rFont val="Arial"/>
        <family val="2"/>
      </rPr>
      <t xml:space="preserve">
This assesses if there are similar or partial services delivered from other services of council, other government activities and the private sector.  The higher the availability of other alternative services, the lower the score.
</t>
    </r>
    <r>
      <rPr>
        <b/>
        <sz val="10"/>
        <color rgb="FFE0603A"/>
        <rFont val="Arial"/>
        <family val="2"/>
      </rPr>
      <t>4. Functionality—15 per cent</t>
    </r>
    <r>
      <rPr>
        <sz val="10"/>
        <color theme="1"/>
        <rFont val="Arial"/>
        <family val="2"/>
      </rPr>
      <t xml:space="preserve">
This assesses the operational requirements to operate the service. The assessment includes the skills of employees required, the technology requirements and the sharing of assets. The more functionality of the operational requirements, the greater the score.
</t>
    </r>
    <r>
      <rPr>
        <b/>
        <sz val="10"/>
        <color rgb="FFE0603A"/>
        <rFont val="Arial"/>
        <family val="2"/>
      </rPr>
      <t>5. Risk—10 per cent</t>
    </r>
    <r>
      <rPr>
        <sz val="10"/>
        <color theme="1"/>
        <rFont val="Arial"/>
        <family val="2"/>
      </rPr>
      <t xml:space="preserve">
Risks associated with the delivery of the service are assessed to identify those that are desired by council, and those that cannot be managed efficiently. The greater the unmanageable risk, the lower the score.</t>
    </r>
  </si>
  <si>
    <r>
      <rPr>
        <b/>
        <sz val="10"/>
        <rFont val="Arial"/>
        <family val="2"/>
      </rPr>
      <t>To complete this assessment you will need:</t>
    </r>
    <r>
      <rPr>
        <sz val="10"/>
        <rFont val="Arial"/>
        <family val="2"/>
      </rPr>
      <t xml:space="preserve">
1. to identify services
2. council's budget or costing reports
3. service plans, or an understanding of the objective and operation of each service
4. council's strategy and objectives
5. community and user feedback
6. risk management documents. 
</t>
    </r>
    <r>
      <rPr>
        <b/>
        <sz val="10"/>
        <rFont val="Arial"/>
        <family val="2"/>
      </rPr>
      <t>To update this tool:</t>
    </r>
    <r>
      <rPr>
        <u/>
        <sz val="10"/>
        <rFont val="Arial"/>
        <family val="2"/>
      </rPr>
      <t xml:space="preserve">
</t>
    </r>
    <r>
      <rPr>
        <sz val="10"/>
        <rFont val="Arial"/>
        <family val="2"/>
      </rPr>
      <t xml:space="preserve">
1. In the summary of values sheet, enter the name of the services in the input cells.
2. Each service has a separate input sheet, titled 'Input sheet—Service X':
     • There are a series of questions to answer for each of the five value areas  (community amenity, link to strategy, alternative services, functionality and risk)
3. There is a single input sheet for cost, titled 'Input sheet—Cost':
     • Enter the total expenditure budget for council
     • Deduct the cost of roads, waste, and water
     • Estimate the expenditure for each service, including direct and indirect costs.</t>
    </r>
  </si>
  <si>
    <t>Instructions—this is a summary sheet. Enter the service names into the white cells only. Where there are more services, copy final column</t>
  </si>
  <si>
    <t xml:space="preserve">Service name </t>
  </si>
  <si>
    <t xml:space="preserve">Community amenity  </t>
  </si>
  <si>
    <t>Link to strategy</t>
  </si>
  <si>
    <t>Alternative services</t>
  </si>
  <si>
    <t xml:space="preserve">Functionality </t>
  </si>
  <si>
    <t xml:space="preserve">Risk </t>
  </si>
  <si>
    <t>Cost including direct and overheads</t>
  </si>
  <si>
    <r>
      <rPr>
        <b/>
        <sz val="10"/>
        <color rgb="FFFFFFFF"/>
        <rFont val="Arial"/>
        <family val="2"/>
      </rPr>
      <t>Instructions</t>
    </r>
    <r>
      <rPr>
        <sz val="10"/>
        <color indexed="9"/>
        <rFont val="Arial"/>
        <family val="2"/>
      </rPr>
      <t xml:space="preserve">: the cost input sheet has two areas to populate—total expenditure for use in the matrix, and the cost of the service. 
                           1. Allocate the budgeted expenditure to roads, water/sewerage, and waste. The remaining budget is the cost to be used for the cost/value allocation tool.
                           2. Estimate the cost of the individual services, including direct and indirect costs. Additional rows can be added depending on the number of services identified. </t>
    </r>
  </si>
  <si>
    <t>What are the budgeted costs associated with the delivery of roads and associated infrastructure (this may include roads and bridges, footpaths, street lighting)?</t>
  </si>
  <si>
    <t>What are the budgeted costs associated with the delivery of water and sewerage services and associated infrastructure (this may include utilities—water and wastewater; and stormwater drainage)?</t>
  </si>
  <si>
    <t xml:space="preserve">15–20 per cent as a benchmark if no other data is available </t>
  </si>
  <si>
    <t xml:space="preserve">5–10 per cent as a benchmark if no other data is available </t>
  </si>
  <si>
    <t>Total cost for use in the cost value matrix</t>
  </si>
  <si>
    <t xml:space="preserve">Value input sheet (scroll down for five input areas) </t>
  </si>
  <si>
    <r>
      <rPr>
        <b/>
        <sz val="10"/>
        <color rgb="FFFFFFFF"/>
        <rFont val="Arial"/>
        <family val="2"/>
      </rPr>
      <t>Instructions</t>
    </r>
    <r>
      <rPr>
        <sz val="10"/>
        <color indexed="9"/>
        <rFont val="Arial"/>
        <family val="2"/>
      </rPr>
      <t xml:space="preserve">: Answer the questions from the drop down box for each of the five value concepts (community amenity, strategy, alternatives, functionality, and risk). Some questions will provide reference documents that may be of assistance.
The results of each of the areas will update to the value calculations sheet. </t>
    </r>
  </si>
  <si>
    <t xml:space="preserve"> Value concept 1—community amenity (45 per cent impact on value)</t>
  </si>
  <si>
    <r>
      <t xml:space="preserve">Does the service have an asset or process that is used for mandatory-risk abatement? This is a yes/no response, a yes response with automatically put the service as higher value.
</t>
    </r>
    <r>
      <rPr>
        <i/>
        <sz val="10"/>
        <color rgb="FF9A8273"/>
        <rFont val="Arial"/>
        <family val="2"/>
      </rPr>
      <t>Consider</t>
    </r>
    <r>
      <rPr>
        <sz val="10"/>
        <color rgb="FF9A8273"/>
        <rFont val="Arial"/>
        <family val="2"/>
      </rPr>
      <t xml:space="preserve">
</t>
    </r>
    <r>
      <rPr>
        <i/>
        <sz val="10"/>
        <color rgb="FF9A8273"/>
        <rFont val="Arial"/>
        <family val="2"/>
      </rPr>
      <t xml:space="preserve">This will be referenced in council's risk register as a risk mitigation tool. The service or asset may be used to meet compliance or other regulatory obligations. An example would be a sports hall that is a cyclone shelter or fire prevention/response. Heritage registers may indicate that an asset must be maintained. </t>
    </r>
  </si>
  <si>
    <r>
      <t xml:space="preserve">Does the service or an asset directly related to the service have significance to the community? The significance to the community could be through cultural and/or historical value. Rate the link of significance to the community from 1–5, with 5 being the strongest. Significance to the wider community should increase the score. A score of 5 will automatically put the service or asset into the higher value quadrants. 
</t>
    </r>
    <r>
      <rPr>
        <i/>
        <sz val="10"/>
        <color rgb="FF9A8273"/>
        <rFont val="Arial"/>
        <family val="2"/>
      </rPr>
      <t>Consider</t>
    </r>
    <r>
      <rPr>
        <sz val="10"/>
        <color rgb="FF9A8273"/>
        <rFont val="Arial"/>
        <family val="2"/>
      </rPr>
      <t xml:space="preserve">
</t>
    </r>
    <r>
      <rPr>
        <i/>
        <sz val="10"/>
        <color rgb="FF9A8273"/>
        <rFont val="Arial"/>
        <family val="2"/>
      </rPr>
      <t xml:space="preserve">If the purpose, output or activities of the service relate to a matter of cultural or historical value, then it is likely to have significance to the community. Involvement of specific cultural groups may indicate it has cultural value. Local historical or heritage records referencing the service or asset may indicate it has historical value. </t>
    </r>
  </si>
  <si>
    <r>
      <t xml:space="preserve">Consider the purpose of the service or asset. Does it have an asset or process the supports the major policies of council or other parts of government? Rate the level of support from 1–5, with 5 being the highest level of correlation.
</t>
    </r>
    <r>
      <rPr>
        <i/>
        <sz val="10"/>
        <color rgb="FF9A8273"/>
        <rFont val="Arial"/>
        <family val="2"/>
      </rPr>
      <t>Consider</t>
    </r>
    <r>
      <rPr>
        <sz val="10"/>
        <color rgb="FF9A8273"/>
        <rFont val="Arial"/>
        <family val="2"/>
      </rPr>
      <t xml:space="preserve">
</t>
    </r>
    <r>
      <rPr>
        <i/>
        <sz val="10"/>
        <color rgb="FF9A8273"/>
        <rFont val="Arial"/>
        <family val="2"/>
      </rPr>
      <t>Do any of the following reference that the service will support the social welfare, safety, education or health policies of local or state governments:
1. service outputs
2. service activities 
3. key service metrics 
4. performance measures
5. documented strategic purpose of the service 
6. department responsible for the service's strategic objectives.</t>
    </r>
    <r>
      <rPr>
        <sz val="10"/>
        <color rgb="FF9A8273"/>
        <rFont val="Arial"/>
        <family val="2"/>
      </rPr>
      <t xml:space="preserve"> </t>
    </r>
  </si>
  <si>
    <r>
      <t xml:space="preserve">Does the provision of the service bring economic benefits to the community? Rate the link to providing economic benefits from 1–5, with 5 being the strongest. Longer-term benefits and benefits to the wider community should increase the score. 
</t>
    </r>
    <r>
      <rPr>
        <i/>
        <sz val="10"/>
        <color rgb="FF9A8273"/>
        <rFont val="Arial"/>
        <family val="2"/>
      </rPr>
      <t>Consider</t>
    </r>
    <r>
      <rPr>
        <sz val="10"/>
        <color rgb="FF9A8273"/>
        <rFont val="Arial"/>
        <family val="2"/>
      </rPr>
      <t xml:space="preserve">
</t>
    </r>
    <r>
      <rPr>
        <i/>
        <sz val="10"/>
        <color rgb="FF9A8273"/>
        <rFont val="Arial"/>
        <family val="2"/>
      </rPr>
      <t xml:space="preserve">If the purpose, output or activities of the service relate to building/supporting the following, it is likely to relate to economic benefits:
1. local businesses 
2. council or regional economy 
3. investment or wealth.
A link to the economic operational and strategic plans of council should increase the score provided. </t>
    </r>
  </si>
  <si>
    <t xml:space="preserve"> Value concept 2—strategy  (15 per cent impact on value)</t>
  </si>
  <si>
    <r>
      <t xml:space="preserve">Does the service or asset associated with the service directly/closely align with the delivery of council's strategy or organisational objectives? Rate the level of alignment from 1–5, with 5 representing the closest alignment of service to council's objectives. If it is difficult to identify whether the servcie or asset is aligned with the strategic objectives, the score should be lower. 
</t>
    </r>
    <r>
      <rPr>
        <i/>
        <sz val="10"/>
        <color rgb="FF9A8273"/>
        <rFont val="Arial"/>
        <family val="2"/>
      </rPr>
      <t>Consider</t>
    </r>
    <r>
      <rPr>
        <sz val="10"/>
        <color rgb="FF9A8273"/>
        <rFont val="Arial"/>
        <family val="2"/>
      </rPr>
      <t xml:space="preserve">
</t>
    </r>
    <r>
      <rPr>
        <i/>
        <sz val="10"/>
        <color rgb="FF9A8273"/>
        <rFont val="Arial"/>
        <family val="2"/>
      </rPr>
      <t xml:space="preserve">Consider whether any of the following elements are directly aligned with the strategic objectives:
1. service outputs
2. service activities 
3. key service metrics 
4. performance measures
5. documented strategic purpose of the service 
6. department responsible for the service's strategic objectives. </t>
    </r>
  </si>
  <si>
    <r>
      <t xml:space="preserve">Is council likely to replace a service associated with an asset if deprived of the asset? This is a yes/no response. 
</t>
    </r>
    <r>
      <rPr>
        <i/>
        <sz val="10"/>
        <color rgb="FF9A8273"/>
        <rFont val="Arial"/>
        <family val="2"/>
      </rPr>
      <t xml:space="preserve">Consider </t>
    </r>
    <r>
      <rPr>
        <sz val="10"/>
        <color rgb="FF9A8273"/>
        <rFont val="Arial"/>
        <family val="2"/>
      </rPr>
      <t xml:space="preserve">
</t>
    </r>
    <r>
      <rPr>
        <i/>
        <sz val="10"/>
        <color rgb="FF9A8273"/>
        <rFont val="Arial"/>
        <family val="2"/>
      </rPr>
      <t xml:space="preserve">Refer to asset management plans and maintenance plans to understand if the asset has a priority of funding. 
Has it been identified that the service or asset associated with the service is not aligned with the delivery of council's strategy or organisational objectives? Council is unlikely to replace the asset if they are deprived of it, for example through a fire. </t>
    </r>
    <r>
      <rPr>
        <sz val="10"/>
        <color rgb="FF9A8273"/>
        <rFont val="Arial"/>
        <family val="2"/>
      </rPr>
      <t xml:space="preserve">
</t>
    </r>
  </si>
  <si>
    <t xml:space="preserve"> Value concept 3—alternatives (15 per cent impact on value)</t>
  </si>
  <si>
    <r>
      <t xml:space="preserve">Is council the main provider of this service? Rate the similarity of service delivery provided by another service of council, government, or outside of council from 1–5, with 5 representing that there are no elements of delivery of the same service by an entity other than council, and 1 representing that another entity substantially delivers the same service as council. The similarity can rate highly even though the delivery method is different in substance, if the outcome is the same. 
</t>
    </r>
    <r>
      <rPr>
        <i/>
        <sz val="10"/>
        <color rgb="FF9A8273"/>
        <rFont val="Arial"/>
        <family val="2"/>
      </rPr>
      <t>Consider</t>
    </r>
    <r>
      <rPr>
        <sz val="10"/>
        <color rgb="FF9A8273"/>
        <rFont val="Arial"/>
        <family val="2"/>
      </rPr>
      <t xml:space="preserve">
</t>
    </r>
    <r>
      <rPr>
        <i/>
        <sz val="10"/>
        <color rgb="FF9A8273"/>
        <rFont val="Arial"/>
        <family val="2"/>
      </rPr>
      <t xml:space="preserve">Consider whether any of the following elements of service are provided by another service of council, government, or outside of council operations:
1. service outputs
2. service activities 
3. documented strategic purpose of the service. 
Are there any other providers of a  similar service to council? </t>
    </r>
  </si>
  <si>
    <t xml:space="preserve"> Value concept 4—functionality (15 per cent impact on value)</t>
  </si>
  <si>
    <r>
      <t xml:space="preserve">Is the supporting technology at risk of obsolescence? Rate the level of risk of obsolescence from 1–5, with 5 representing the lowest risk of obsolescence. The more standardised, off-the-shelf technology is used, the risk is lower. The more specialised the technology, the higher the risk of obsolescence. 
</t>
    </r>
    <r>
      <rPr>
        <i/>
        <sz val="10"/>
        <color rgb="FF9A8273"/>
        <rFont val="Arial"/>
        <family val="2"/>
      </rPr>
      <t>Consider</t>
    </r>
    <r>
      <rPr>
        <sz val="10"/>
        <color rgb="FF9A8273"/>
        <rFont val="Arial"/>
        <family val="2"/>
      </rPr>
      <t xml:space="preserve">
</t>
    </r>
    <r>
      <rPr>
        <i/>
        <sz val="10"/>
        <color rgb="FF9A8273"/>
        <rFont val="Arial"/>
        <family val="2"/>
      </rPr>
      <t>Consider the assets, systems, and staff skills needed to operate the technology: 
1. the length of life of the technology used for the delivery of the service 
2. how regularly the technology needs to be upgraded or replaced
3. whether the technology is specialised (non-off-the-shelf).</t>
    </r>
  </si>
  <si>
    <r>
      <t xml:space="preserve">Can the service levels provided by the service be easily changed as user needs change, without significant cost to council? Rate the ability to change service levels from 1–5, with 5 being the most easily changed. 
</t>
    </r>
    <r>
      <rPr>
        <i/>
        <sz val="10"/>
        <color rgb="FF9A8273"/>
        <rFont val="Arial"/>
        <family val="2"/>
      </rPr>
      <t>Consider</t>
    </r>
    <r>
      <rPr>
        <sz val="10"/>
        <color rgb="FF9A8273"/>
        <rFont val="Arial"/>
        <family val="2"/>
      </rPr>
      <t xml:space="preserve">
</t>
    </r>
    <r>
      <rPr>
        <i/>
        <sz val="10"/>
        <color rgb="FF9A8273"/>
        <rFont val="Arial"/>
        <family val="2"/>
      </rPr>
      <t>The service activities and service outputs in service plans or operational plans will provide an indication of whether they are variable. If they are not documented, think about whether opening hours, products, and services could be changed within the next 6 months without a significant cost to council—can resources be increased or redeployed; can contracts be re-negotiated, for example?</t>
    </r>
    <r>
      <rPr>
        <sz val="10"/>
        <color rgb="FF9A8273"/>
        <rFont val="Arial"/>
        <family val="2"/>
      </rPr>
      <t xml:space="preserve">
</t>
    </r>
    <r>
      <rPr>
        <i/>
        <sz val="10"/>
        <color rgb="FF9A8273"/>
        <rFont val="Arial"/>
        <family val="2"/>
      </rPr>
      <t xml:space="preserve">Consideration can be given to performance metrics and/or service owners on how the process used to deliver the service can be improved in the future. There may already by improvement plans in place. 
Are there variable costs that will change as service levels are changed? More than 50 per cent variable costs out of the total cost of the service indicates that the service costs are able to be reduced where needed. </t>
    </r>
  </si>
  <si>
    <r>
      <t xml:space="preserve">What is the level of sharing of assets and/or council staff among more than this one service? Rate the sharing of assets and staff to more than this one service from 1–5, with 5 having the most utilisation of staff and assets.
</t>
    </r>
    <r>
      <rPr>
        <i/>
        <sz val="10"/>
        <color rgb="FF9A8273"/>
        <rFont val="Arial"/>
        <family val="2"/>
      </rPr>
      <t>Consider</t>
    </r>
    <r>
      <rPr>
        <u/>
        <sz val="10"/>
        <color rgb="FF9A8273"/>
        <rFont val="Arial"/>
        <family val="2"/>
      </rPr>
      <t xml:space="preserve"> </t>
    </r>
    <r>
      <rPr>
        <sz val="10"/>
        <color rgb="FF9A8273"/>
        <rFont val="Arial"/>
        <family val="2"/>
      </rPr>
      <t xml:space="preserve">
</t>
    </r>
    <r>
      <rPr>
        <i/>
        <sz val="10"/>
        <color rgb="FF9A8273"/>
        <rFont val="Arial"/>
        <family val="2"/>
      </rPr>
      <t xml:space="preserve">Are specific staff skills and capabilities required for the delivery of the service? Training costs and Human Resource recruitment strategies may indicate the need for specialised skills. Consider whether council has difficulties recruiting staff for this specific service. 
Are assets used to deliver this service? If so, are the assets fully utilised by this service or through a combined number of services? If assets are only partially used, and not used by other services, a lower score should be provided. </t>
    </r>
  </si>
  <si>
    <t xml:space="preserve"> Value concept 5—risk (10 per cent impact on value)</t>
  </si>
  <si>
    <r>
      <t xml:space="preserve">There are risks associated with the delivery of all services. Rate the ability of council to manage or mitigate risks associated with this service from 1–5, with 5 representing a higher ability of council to manage risks. 
</t>
    </r>
    <r>
      <rPr>
        <i/>
        <sz val="10"/>
        <color rgb="FF9A8273"/>
        <rFont val="Arial"/>
        <family val="2"/>
      </rPr>
      <t xml:space="preserve">Consider:
The risk management strategy and register will provide information relating to the service delivery of council. Consider whether the risks are able to be mitigated to a level considered acceptable to council. The cost of risk mitigation should be considered as the strategies must be within a cost accept to council.  </t>
    </r>
  </si>
  <si>
    <r>
      <t xml:space="preserve">Is the supporting technology at risk of obsolescence? Rate the level of risk of obsolescence from 1–5, with 5 representing the lowest risk of obsolescence. The more standardised, off-the-shelf technology is used, the risk is lower. The more specialised the technology, the higher the risk of obsolescence. 
</t>
    </r>
    <r>
      <rPr>
        <i/>
        <sz val="10"/>
        <color rgb="FF9A8273"/>
        <rFont val="Arial"/>
        <family val="2"/>
      </rPr>
      <t>Consider</t>
    </r>
    <r>
      <rPr>
        <sz val="10"/>
        <color rgb="FF9A8273"/>
        <rFont val="Arial"/>
        <family val="2"/>
      </rPr>
      <t xml:space="preserve">
</t>
    </r>
    <r>
      <rPr>
        <i/>
        <sz val="10"/>
        <color rgb="FF9A8273"/>
        <rFont val="Arial"/>
        <family val="2"/>
      </rPr>
      <t>Consider the assets, systems, and staff skills need to operate the technology:
1. the length of life of the technology used for the delivery of the service 
2. how regularly the technology needs to be upgraded or replaced
3. whether the technology is specialised (non-off-the-shelf).</t>
    </r>
  </si>
  <si>
    <r>
      <rPr>
        <b/>
        <sz val="10"/>
        <color rgb="FFFFFFFF"/>
        <rFont val="Arial"/>
        <family val="2"/>
      </rPr>
      <t>Instructions</t>
    </r>
    <r>
      <rPr>
        <sz val="10"/>
        <color indexed="9"/>
        <rFont val="Arial"/>
        <family val="2"/>
      </rPr>
      <t xml:space="preserve">: Answer the questions from the drop down box for each of the five value concepts (community amenity, strategy, alternatives, functionality, and risk). Some questions will provide reference documents that may be of assistance.
The results of each of the areas will updated to the value calculations sheet. </t>
    </r>
  </si>
  <si>
    <r>
      <t xml:space="preserve">Is the supporting technology at risk of obsolescence? Rate the level of risk of obsolescence from 1–5, with 5 representing the lowest risk of obsolescence. The more standardised, off-the-shelf technology is used, the risk is lower. The more specialised the technology, the higher the risk of obsolescence. 
</t>
    </r>
    <r>
      <rPr>
        <i/>
        <sz val="10"/>
        <color rgb="FF9A8273"/>
        <rFont val="Arial"/>
        <family val="2"/>
      </rPr>
      <t>Consider</t>
    </r>
    <r>
      <rPr>
        <sz val="10"/>
        <color rgb="FF9A8273"/>
        <rFont val="Arial"/>
        <family val="2"/>
      </rPr>
      <t xml:space="preserve">
</t>
    </r>
    <r>
      <rPr>
        <i/>
        <sz val="10"/>
        <color rgb="FF9A8273"/>
        <rFont val="Arial"/>
        <family val="2"/>
      </rPr>
      <t>Consider the assets, systems, and staff skills need to operate the technology: 
1. the length of life of the technology used for the delivery of the service 
2. how regularly the technology needs to be upgraded or replaced
3. whether the technology is specialised (non-off-the-shelf).</t>
    </r>
  </si>
  <si>
    <r>
      <t xml:space="preserve">What is the level of sharing of assets and/or council staff  among more than this one service? Rate the sharing of assets and staff to more than this one service from 1–5, with 5 having the most utilisation of staff and assets.
</t>
    </r>
    <r>
      <rPr>
        <i/>
        <sz val="10"/>
        <color rgb="FF9A8273"/>
        <rFont val="Arial"/>
        <family val="2"/>
      </rPr>
      <t>Consider</t>
    </r>
    <r>
      <rPr>
        <u/>
        <sz val="10"/>
        <color rgb="FF9A8273"/>
        <rFont val="Arial"/>
        <family val="2"/>
      </rPr>
      <t xml:space="preserve"> </t>
    </r>
    <r>
      <rPr>
        <sz val="10"/>
        <color rgb="FF9A8273"/>
        <rFont val="Arial"/>
        <family val="2"/>
      </rPr>
      <t xml:space="preserve">
</t>
    </r>
    <r>
      <rPr>
        <i/>
        <sz val="10"/>
        <color rgb="FF9A8273"/>
        <rFont val="Arial"/>
        <family val="2"/>
      </rPr>
      <t xml:space="preserve">Are specific staff skills and capabilities required for the delivery of the service? Training costs and Human Resource recruitment strategies may indicate the need for specialised skills. Consider whether council has difficulties recruiting staff for this specific service. 
Are assets used to deliver this service? If so, are the assets fully utilised by this service or through a combined number of services? If assets are only partially used, and not used by other services, a lower score should be provided. </t>
    </r>
  </si>
  <si>
    <r>
      <t xml:space="preserve">What is the level of sharing of assets and/or council staff among more than this one service? Rate the sharing of assets and staff to more than this one service from 1–5, with 5 having the most utilisation of staff and assets.
</t>
    </r>
    <r>
      <rPr>
        <i/>
        <sz val="10"/>
        <color rgb="FF9A8273"/>
        <rFont val="Arial"/>
        <family val="2"/>
      </rPr>
      <t>Consider</t>
    </r>
    <r>
      <rPr>
        <u/>
        <sz val="10"/>
        <color rgb="FF9A8273"/>
        <rFont val="Arial"/>
        <family val="2"/>
      </rPr>
      <t xml:space="preserve"> </t>
    </r>
    <r>
      <rPr>
        <sz val="10"/>
        <color rgb="FF9A8273"/>
        <rFont val="Arial"/>
        <family val="2"/>
      </rPr>
      <t xml:space="preserve">
</t>
    </r>
    <r>
      <rPr>
        <i/>
        <sz val="10"/>
        <color rgb="FF9A8273"/>
        <rFont val="Arial"/>
        <family val="2"/>
      </rPr>
      <t xml:space="preserve">Are specific staff skills and capabilities required for the delivery of the service? Training costs and Human Resource recruitment strategies may indicate the need for specialised skills. Consider whether council has difficulties recruiting staff for this specific service. 
Are assets used to deliver this service? If so, are the assets fully utilised by this service or through a combined number of services. If assets are only partially used, and not used by other services, a lower score should be provided. </t>
    </r>
  </si>
  <si>
    <r>
      <t xml:space="preserve">Is council likely to replace a service associated with an asset if deprived of the asset? This is a yes/no response. 
</t>
    </r>
    <r>
      <rPr>
        <i/>
        <sz val="10"/>
        <color rgb="FF9A8273"/>
        <rFont val="Arial"/>
        <family val="2"/>
      </rPr>
      <t xml:space="preserve">Consider </t>
    </r>
    <r>
      <rPr>
        <sz val="10"/>
        <color rgb="FF9A8273"/>
        <rFont val="Arial"/>
        <family val="2"/>
      </rPr>
      <t xml:space="preserve">
</t>
    </r>
    <r>
      <rPr>
        <i/>
        <sz val="10"/>
        <color rgb="FF9A8273"/>
        <rFont val="Arial"/>
        <family val="2"/>
      </rPr>
      <t xml:space="preserve">Refer to asset management plans and maintenance plans to understand if the asset has a priority of funding. 
Has it been identified that the service or asset associated with the service is not aligned with the delivery of council's strategy or organisational objectives? Council is unlikely to replace the asset if they are deprived of it, for example through a fire. </t>
    </r>
  </si>
  <si>
    <r>
      <t xml:space="preserve">Can the service levels provided by the service be easily changed as user needs change, without significant cost to council? Rate the ability to change service levels from 1–5, with 5 being the most easily changed. 
</t>
    </r>
    <r>
      <rPr>
        <i/>
        <sz val="10"/>
        <color rgb="FF9A8273"/>
        <rFont val="Arial"/>
        <family val="2"/>
      </rPr>
      <t>Consider</t>
    </r>
    <r>
      <rPr>
        <sz val="10"/>
        <color rgb="FF9A8273"/>
        <rFont val="Arial"/>
        <family val="2"/>
      </rPr>
      <t xml:space="preserve">
</t>
    </r>
    <r>
      <rPr>
        <i/>
        <sz val="10"/>
        <color rgb="FF9A8273"/>
        <rFont val="Arial"/>
        <family val="2"/>
      </rPr>
      <t>The service activities and service outputs in service plans or operational plans will provide an indication of whether they are variable. If they are not documented, think about whether opening hours, products, and services could be changed within the next 6 months without a significant cost to council—can resources be increased or redeployed; can contracts be re-negotiate, for example?</t>
    </r>
    <r>
      <rPr>
        <sz val="10"/>
        <color rgb="FF9A8273"/>
        <rFont val="Arial"/>
        <family val="2"/>
      </rPr>
      <t xml:space="preserve">
</t>
    </r>
    <r>
      <rPr>
        <i/>
        <sz val="10"/>
        <color rgb="FF9A8273"/>
        <rFont val="Arial"/>
        <family val="2"/>
      </rPr>
      <t xml:space="preserve">Consideration can be given to performance metrics and/or service owners on how the process used to deliver the service can be improved in the future. There may already by improvement plans in place. 
Are there variable costs that will change as service levels are changed? More than 50 per cent variable costs out of the total cost of the service indicates that the service costs are able to be reduced where needed. </t>
    </r>
  </si>
  <si>
    <r>
      <rPr>
        <b/>
        <sz val="10"/>
        <color rgb="FFFFFFFF"/>
        <rFont val="Arial"/>
        <family val="2"/>
      </rPr>
      <t>Instructions</t>
    </r>
    <r>
      <rPr>
        <sz val="10"/>
        <color indexed="9"/>
        <rFont val="Arial"/>
        <family val="2"/>
      </rPr>
      <t xml:space="preserve">: Answer the questions from the drop down box for each of the five value concepts (community amenity, strategy, alternatives, functionality, and risk). Some questions will provide reference documents that may be of assistance.
 The results of each of the areas will updated to the value calculations sheet. </t>
    </r>
  </si>
  <si>
    <r>
      <t xml:space="preserve">Is council likely to replace a service associated with an asset if deprived of the asset? This is a yes/no response. 
</t>
    </r>
    <r>
      <rPr>
        <i/>
        <sz val="10"/>
        <color rgb="FF9A8273"/>
        <rFont val="Arial"/>
        <family val="2"/>
      </rPr>
      <t xml:space="preserve">Consider </t>
    </r>
    <r>
      <rPr>
        <sz val="10"/>
        <color rgb="FF9A8273"/>
        <rFont val="Arial"/>
        <family val="2"/>
      </rPr>
      <t xml:space="preserve">
</t>
    </r>
    <r>
      <rPr>
        <i/>
        <sz val="10"/>
        <color rgb="FF9A8273"/>
        <rFont val="Arial"/>
        <family val="2"/>
      </rPr>
      <t xml:space="preserve">Refer to asset management plans and maintenance plans to understand if the asset has a priority of funding. 
Has it been identified that the service or asset associated with the service is not aligned with the delivery of council's strategy or organisational objectives? Council is unlikely to replace the asset if they are deprived of it, for example  through a fire. </t>
    </r>
    <r>
      <rPr>
        <sz val="10"/>
        <color rgb="FF9A8273"/>
        <rFont val="Arial"/>
        <family val="2"/>
      </rPr>
      <t xml:space="preserve">
</t>
    </r>
  </si>
  <si>
    <r>
      <t xml:space="preserve">Does the service or asset associated with the service directly/closely align with the delivery of council's strategy or organisational objectives? Rate the level of alignment from 1–5, with 5 representing the closest alignment of service to council's objectives. If it is difficult to identify whether the servcie or asset is aligned with the strategic objectives, the score should be lower. 
</t>
    </r>
    <r>
      <rPr>
        <i/>
        <sz val="10"/>
        <color rgb="FF9A8273"/>
        <rFont val="Arial"/>
        <family val="2"/>
      </rPr>
      <t>Consider</t>
    </r>
    <r>
      <rPr>
        <sz val="10"/>
        <color rgb="FF9A8273"/>
        <rFont val="Arial"/>
        <family val="2"/>
      </rPr>
      <t xml:space="preserve">
</t>
    </r>
    <r>
      <rPr>
        <i/>
        <sz val="10"/>
        <color rgb="FF9A8273"/>
        <rFont val="Arial"/>
        <family val="2"/>
      </rPr>
      <t>Consider whether any of the following elements are directly aligned with the strategic objectives:
1. service outputs
2. service activities 
3. key service metrics 
4. performance measures
5. documented strategic purpose of the service 
6. department responsible for the service's strategic objectives.</t>
    </r>
  </si>
  <si>
    <r>
      <t xml:space="preserve">Is council the main provider of this service? Rate the similarity of service delivery provided by another service of council, government, or outside of council from 1–5, with 5 representing that there are no elements of delivery of the same service by an entity other than council, and 1 representing that another entity substantially delivers the same service as council. The similarity can rate highly even though the delivery method is different in substance, if the outcome is the same. 
</t>
    </r>
    <r>
      <rPr>
        <i/>
        <sz val="10"/>
        <color rgb="FF9A8273"/>
        <rFont val="Arial"/>
        <family val="2"/>
      </rPr>
      <t>Consider</t>
    </r>
    <r>
      <rPr>
        <sz val="10"/>
        <color rgb="FF9A8273"/>
        <rFont val="Arial"/>
        <family val="2"/>
      </rPr>
      <t xml:space="preserve">
</t>
    </r>
    <r>
      <rPr>
        <i/>
        <sz val="10"/>
        <color rgb="FF9A8273"/>
        <rFont val="Arial"/>
        <family val="2"/>
      </rPr>
      <t xml:space="preserve">Consider whether any of the following elements of service are provided by another service of council, government, or outside of council operations:
1. service outputs
2. service activities 
3. documented strategic purpose of the service.
Are there any other providers of a  similar service to council? </t>
    </r>
  </si>
  <si>
    <r>
      <t xml:space="preserve">Consider the purpose of the service or asset. Does it have an asset or process the supports the major policies of council or other parts of government? Rate the level of support from 1–5, with 5 being the highest level of correlation.
</t>
    </r>
    <r>
      <rPr>
        <i/>
        <sz val="10"/>
        <color rgb="FF9A8273"/>
        <rFont val="Arial"/>
        <family val="2"/>
      </rPr>
      <t>Consider</t>
    </r>
    <r>
      <rPr>
        <sz val="10"/>
        <color rgb="FF9A8273"/>
        <rFont val="Arial"/>
        <family val="2"/>
      </rPr>
      <t xml:space="preserve">
</t>
    </r>
    <r>
      <rPr>
        <i/>
        <sz val="10"/>
        <color rgb="FF9A8273"/>
        <rFont val="Arial"/>
        <family val="2"/>
      </rPr>
      <t>Do any of the following reference that the service will support the social welfare, safety, education or health policies of local or state governments:
1. service outputs
2. service activities 
3. key service metrics 
4. performance measures
5. documented strategic purpose of the service 
6. department responsible for the service's strategic objectives.</t>
    </r>
  </si>
  <si>
    <r>
      <t xml:space="preserve">Has there been negative feedback from the community or tourists/visitors relating to the service or an asset? Rate the extent of negative feedback from 1–5, with 5 being the most negative </t>
    </r>
    <r>
      <rPr>
        <u/>
        <sz val="10"/>
        <rFont val="Arial"/>
        <family val="2"/>
      </rPr>
      <t>and</t>
    </r>
    <r>
      <rPr>
        <sz val="10"/>
        <rFont val="Arial"/>
        <family val="2"/>
      </rPr>
      <t xml:space="preserve"> most widespread. The wider the portion of the community providing negative feedback, the higher the score. If no negative feedback has been received, answer 1.
</t>
    </r>
    <r>
      <rPr>
        <i/>
        <sz val="10"/>
        <color rgb="FF9A8273"/>
        <rFont val="Arial"/>
        <family val="2"/>
      </rPr>
      <t>Consider</t>
    </r>
    <r>
      <rPr>
        <sz val="10"/>
        <color rgb="FF9A8273"/>
        <rFont val="Arial"/>
        <family val="2"/>
      </rPr>
      <t xml:space="preserve">
</t>
    </r>
    <r>
      <rPr>
        <i/>
        <sz val="10"/>
        <color rgb="FF9A8273"/>
        <rFont val="Arial"/>
        <family val="2"/>
      </rPr>
      <t xml:space="preserve">This information may be obtained from feedback surveys, website feedback, social media feedback, word-of-mouth feedback and other sources. The feedback may have been received from multiple sources and across varied parts of the community, or  from a single source/specific community groups.  The greater the number of sources, the higher the score. </t>
    </r>
  </si>
  <si>
    <r>
      <t xml:space="preserve">Is the service or an asset directly related to the service recognised as providing value to the community? Rate the feedback from the community from 1–5, with 5 being the most positive </t>
    </r>
    <r>
      <rPr>
        <u/>
        <sz val="10"/>
        <rFont val="Arial"/>
        <family val="2"/>
      </rPr>
      <t>and</t>
    </r>
    <r>
      <rPr>
        <sz val="10"/>
        <rFont val="Arial"/>
        <family val="2"/>
      </rPr>
      <t xml:space="preserve"> most widespread. The wider the portion of the community providing feedback, the higher the score. If no feedback has been received, answer 1.
</t>
    </r>
    <r>
      <rPr>
        <i/>
        <sz val="10"/>
        <color rgb="FF9A8273"/>
        <rFont val="Arial"/>
        <family val="2"/>
      </rPr>
      <t>Consider</t>
    </r>
    <r>
      <rPr>
        <sz val="10"/>
        <color rgb="FF9A8273"/>
        <rFont val="Arial"/>
        <family val="2"/>
      </rPr>
      <t xml:space="preserve">
</t>
    </r>
    <r>
      <rPr>
        <i/>
        <sz val="10"/>
        <color rgb="FF9A8273"/>
        <rFont val="Arial"/>
        <family val="2"/>
      </rPr>
      <t xml:space="preserve">This information may be obtained from feedback surveys, website feedback, social media feedback, word-of-mouth feedback and other sources. The feedback may have been received from multiple sources and across varied parts of the community, or from a single source/specific community groups. The greater the number of sources, the higher the score. </t>
    </r>
  </si>
  <si>
    <r>
      <t xml:space="preserve">Is the service or an asset directly related to the service recognised as providing value to the community? Rate the feedback from the community from 1–5, with 5 being the most positive </t>
    </r>
    <r>
      <rPr>
        <u/>
        <sz val="10"/>
        <rFont val="Arial"/>
        <family val="2"/>
      </rPr>
      <t>and</t>
    </r>
    <r>
      <rPr>
        <sz val="10"/>
        <rFont val="Arial"/>
        <family val="2"/>
      </rPr>
      <t xml:space="preserve"> most widespread. The wider the portion of the community providing feedback, the higher the score. If no feedback has been received, answer 1.
</t>
    </r>
    <r>
      <rPr>
        <i/>
        <sz val="10"/>
        <color rgb="FF9A8273"/>
        <rFont val="Arial"/>
        <family val="2"/>
      </rPr>
      <t>Consider</t>
    </r>
    <r>
      <rPr>
        <sz val="10"/>
        <color rgb="FF9A8273"/>
        <rFont val="Arial"/>
        <family val="2"/>
      </rPr>
      <t xml:space="preserve">
</t>
    </r>
    <r>
      <rPr>
        <i/>
        <sz val="10"/>
        <color rgb="FF9A8273"/>
        <rFont val="Arial"/>
        <family val="2"/>
      </rPr>
      <t xml:space="preserve">This information may be obtained from feedback surveys, website feedback, social media feedback, word-of-mouth feedback and other sources. The feedback may have been received from multiple sources and across varied parts of the community, or from a single source/specific community groups. The greater the number of sources, the higher the score.   </t>
    </r>
  </si>
  <si>
    <r>
      <t xml:space="preserve">Is the service or an asset directly related to the service recognised as providing value to the community? Rate the feedback from the community from 1–5, with 5 being the most positive </t>
    </r>
    <r>
      <rPr>
        <u/>
        <sz val="10"/>
        <rFont val="Arial"/>
        <family val="2"/>
      </rPr>
      <t>and</t>
    </r>
    <r>
      <rPr>
        <sz val="10"/>
        <rFont val="Arial"/>
        <family val="2"/>
      </rPr>
      <t xml:space="preserve"> most widespread. The wider the portion of the community providing feedback, the higher the score. If no feedback has been received, answer 1.
</t>
    </r>
    <r>
      <rPr>
        <i/>
        <sz val="10"/>
        <color rgb="FF9A8273"/>
        <rFont val="Arial"/>
        <family val="2"/>
      </rPr>
      <t>Consider</t>
    </r>
    <r>
      <rPr>
        <sz val="10"/>
        <rFont val="Arial"/>
        <family val="2"/>
      </rPr>
      <t xml:space="preserve">
</t>
    </r>
    <r>
      <rPr>
        <i/>
        <sz val="10"/>
        <color rgb="FF9A8273"/>
        <rFont val="Arial"/>
        <family val="2"/>
      </rPr>
      <t xml:space="preserve">This information may be obtained from feedback surveys, website feedback, social media feedback, word-of-mouth feedback and other sources. The feedback may have been received from multiple sources and across varied parts of the community, or from a single source/specific community groups. The greater the number of sources, the higher the score. </t>
    </r>
  </si>
  <si>
    <r>
      <t xml:space="preserve">Has there been  negative feedback from the community or tourists/visitors relating to the service or an asset? Rate the extent of negative feedback from 1-5, with 5 being the most negative </t>
    </r>
    <r>
      <rPr>
        <u/>
        <sz val="10"/>
        <rFont val="Arial"/>
        <family val="2"/>
      </rPr>
      <t>and</t>
    </r>
    <r>
      <rPr>
        <sz val="10"/>
        <rFont val="Arial"/>
        <family val="2"/>
      </rPr>
      <t xml:space="preserve"> most widespread. The wider the portion of the community providing negative feedback, the higher the score. If no negative feedback has been received, answer 1.
</t>
    </r>
    <r>
      <rPr>
        <i/>
        <sz val="10"/>
        <color rgb="FF9A8273"/>
        <rFont val="Arial"/>
        <family val="2"/>
      </rPr>
      <t>Consider</t>
    </r>
    <r>
      <rPr>
        <sz val="10"/>
        <color rgb="FF9A8273"/>
        <rFont val="Arial"/>
        <family val="2"/>
      </rPr>
      <t xml:space="preserve">
</t>
    </r>
    <r>
      <rPr>
        <i/>
        <sz val="10"/>
        <color rgb="FF9A8273"/>
        <rFont val="Arial"/>
        <family val="2"/>
      </rPr>
      <t xml:space="preserve">This information may be obtained from feedback surveys, website feedback, social media feedback, word-of-mouth feedback and other sources. The feedback may have been received from multiple sources and across varied parts of the community, or  from a single source/specific community groups.  The greater the number of sources, the higher the score.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</si>
</sst>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_);_(* \(#,##0\);_(* &quot;-&quot;_);_(@_)"/>
    <numFmt numFmtId="165" formatCode="_-&quot;$&quot;* #,##0_-;\-&quot;$&quot;* #,##0_-;_-&quot;$&quot;* &quot;-&quot;??_-;_-@_-"/>
  </numFmts>
  <fonts count="40" x14ac:knownFonts="1">
    <font>
      <sz val="11"/>
      <color theme="1"/>
      <name val="Calibri"/>
      <family val="2"/>
      <scheme val="minor"/>
    </font>
    <font>
      <sz val="11"/>
      <color theme="1"/>
      <name val="Calibri"/>
      <family val="2"/>
      <scheme val="minor"/>
    </font>
    <font>
      <sz val="10"/>
      <name val="Arial"/>
      <family val="2"/>
    </font>
    <font>
      <sz val="11"/>
      <name val="Arial"/>
      <family val="2"/>
    </font>
    <font>
      <sz val="10"/>
      <color indexed="12"/>
      <name val="Arial"/>
      <family val="2"/>
    </font>
    <font>
      <b/>
      <sz val="18"/>
      <color indexed="9"/>
      <name val="Arial"/>
      <family val="2"/>
    </font>
    <font>
      <sz val="11"/>
      <color indexed="9"/>
      <name val="Arial"/>
      <family val="2"/>
    </font>
    <font>
      <b/>
      <sz val="12"/>
      <name val="Arial"/>
      <family val="2"/>
    </font>
    <font>
      <b/>
      <u/>
      <sz val="18"/>
      <name val="Arial"/>
      <family val="2"/>
    </font>
    <font>
      <b/>
      <u/>
      <sz val="12"/>
      <name val="Arial"/>
      <family val="2"/>
    </font>
    <font>
      <b/>
      <sz val="10"/>
      <name val="Arial"/>
      <family val="2"/>
    </font>
    <font>
      <sz val="12"/>
      <color indexed="22"/>
      <name val="Arial"/>
      <family val="2"/>
    </font>
    <font>
      <b/>
      <sz val="11"/>
      <name val="Arial"/>
      <family val="2"/>
    </font>
    <font>
      <b/>
      <sz val="10"/>
      <color theme="3"/>
      <name val="Arial"/>
      <family val="2"/>
    </font>
    <font>
      <sz val="10"/>
      <color theme="3"/>
      <name val="Arial"/>
      <family val="2"/>
    </font>
    <font>
      <b/>
      <u/>
      <sz val="10"/>
      <name val="Arial"/>
      <family val="2"/>
    </font>
    <font>
      <sz val="9"/>
      <name val="Arial"/>
      <family val="2"/>
    </font>
    <font>
      <b/>
      <sz val="10"/>
      <color theme="0"/>
      <name val="Arial"/>
      <family val="2"/>
    </font>
    <font>
      <sz val="11"/>
      <color theme="1"/>
      <name val="Arial"/>
      <family val="2"/>
    </font>
    <font>
      <sz val="8"/>
      <name val="Calibri"/>
      <family val="2"/>
      <scheme val="minor"/>
    </font>
    <font>
      <b/>
      <sz val="10"/>
      <color indexed="9"/>
      <name val="Arial"/>
      <family val="2"/>
    </font>
    <font>
      <b/>
      <sz val="18"/>
      <color theme="1"/>
      <name val="Arial"/>
      <family val="2"/>
    </font>
    <font>
      <u/>
      <sz val="10"/>
      <name val="Arial"/>
      <family val="2"/>
    </font>
    <font>
      <sz val="10"/>
      <color theme="1"/>
      <name val="Calibri"/>
      <family val="2"/>
      <scheme val="minor"/>
    </font>
    <font>
      <sz val="10"/>
      <color theme="1"/>
      <name val="Arial"/>
      <family val="2"/>
    </font>
    <font>
      <sz val="10"/>
      <color rgb="FF363F7C"/>
      <name val="Arial"/>
      <family val="2"/>
    </font>
    <font>
      <sz val="10"/>
      <color rgb="FFE0603A"/>
      <name val="Arial"/>
      <family val="2"/>
    </font>
    <font>
      <sz val="10"/>
      <color rgb="FF9A8273"/>
      <name val="Arial"/>
      <family val="2"/>
    </font>
    <font>
      <sz val="11"/>
      <color theme="1"/>
      <name val="Wingdings"/>
      <charset val="2"/>
    </font>
    <font>
      <sz val="10"/>
      <color indexed="22"/>
      <name val="Arial"/>
      <family val="2"/>
    </font>
    <font>
      <sz val="10"/>
      <color indexed="9"/>
      <name val="Arial"/>
      <family val="2"/>
    </font>
    <font>
      <b/>
      <sz val="10"/>
      <color rgb="FFFFFFFF"/>
      <name val="Arial"/>
      <family val="2"/>
    </font>
    <font>
      <b/>
      <sz val="16"/>
      <color theme="1"/>
      <name val="Arial"/>
      <family val="2"/>
    </font>
    <font>
      <b/>
      <sz val="18"/>
      <color theme="0"/>
      <name val="Arial"/>
      <family val="2"/>
    </font>
    <font>
      <b/>
      <sz val="10"/>
      <color rgb="FFE0603A"/>
      <name val="Arial"/>
      <family val="2"/>
    </font>
    <font>
      <i/>
      <sz val="10"/>
      <color rgb="FF9A8273"/>
      <name val="Arial"/>
      <family val="2"/>
    </font>
    <font>
      <b/>
      <sz val="18"/>
      <name val="Arial"/>
      <family val="2"/>
    </font>
    <font>
      <b/>
      <sz val="10"/>
      <color rgb="FF363F7C"/>
      <name val="Arial"/>
      <family val="2"/>
    </font>
    <font>
      <b/>
      <sz val="10"/>
      <color theme="1"/>
      <name val="Arial"/>
      <family val="2"/>
    </font>
    <font>
      <u/>
      <sz val="10"/>
      <color rgb="FF9A8273"/>
      <name val="Arial"/>
      <family val="2"/>
    </font>
  </fonts>
  <fills count="8">
    <fill>
      <patternFill patternType="none"/>
    </fill>
    <fill>
      <patternFill patternType="gray125"/>
    </fill>
    <fill>
      <patternFill patternType="solid">
        <fgColor indexed="9"/>
        <bgColor indexed="64"/>
      </patternFill>
    </fill>
    <fill>
      <patternFill patternType="solid">
        <fgColor rgb="FFECEBEE"/>
        <bgColor indexed="64"/>
      </patternFill>
    </fill>
    <fill>
      <patternFill patternType="solid">
        <fgColor theme="0"/>
        <bgColor indexed="64"/>
      </patternFill>
    </fill>
    <fill>
      <patternFill patternType="solid">
        <fgColor rgb="FF363F7C"/>
        <bgColor indexed="64"/>
      </patternFill>
    </fill>
    <fill>
      <patternFill patternType="solid">
        <fgColor rgb="FF99CF91"/>
        <bgColor indexed="64"/>
      </patternFill>
    </fill>
    <fill>
      <patternFill patternType="solid">
        <fgColor theme="0"/>
        <bgColor indexed="56"/>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medium">
        <color indexed="23"/>
      </left>
      <right style="medium">
        <color indexed="23"/>
      </right>
      <top style="medium">
        <color indexed="23"/>
      </top>
      <bottom style="medium">
        <color indexed="23"/>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23"/>
      </right>
      <top/>
      <bottom style="hair">
        <color indexed="64"/>
      </bottom>
      <diagonal/>
    </border>
    <border>
      <left/>
      <right style="medium">
        <color indexed="23"/>
      </right>
      <top style="hair">
        <color indexed="64"/>
      </top>
      <bottom style="hair">
        <color indexed="64"/>
      </bottom>
      <diagonal/>
    </border>
    <border>
      <left style="medium">
        <color indexed="23"/>
      </left>
      <right style="medium">
        <color indexed="23"/>
      </right>
      <top style="medium">
        <color indexed="23"/>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hair">
        <color indexed="64"/>
      </bottom>
      <diagonal/>
    </border>
    <border>
      <left/>
      <right/>
      <top/>
      <bottom style="medium">
        <color indexed="23"/>
      </bottom>
      <diagonal/>
    </border>
  </borders>
  <cellStyleXfs count="4">
    <xf numFmtId="0" fontId="0" fillId="0" borderId="0"/>
    <xf numFmtId="0" fontId="2" fillId="0" borderId="0" applyProtection="0"/>
    <xf numFmtId="0" fontId="2" fillId="0" borderId="0"/>
    <xf numFmtId="44" fontId="1" fillId="0" borderId="0" applyFont="0" applyFill="0" applyBorder="0" applyAlignment="0" applyProtection="0"/>
  </cellStyleXfs>
  <cellXfs count="226">
    <xf numFmtId="0" fontId="0" fillId="0" borderId="0" xfId="0"/>
    <xf numFmtId="0" fontId="2" fillId="2" borderId="0" xfId="1" applyFont="1" applyFill="1" applyBorder="1" applyProtection="1"/>
    <xf numFmtId="0" fontId="3" fillId="2" borderId="0" xfId="1" applyFont="1" applyFill="1" applyBorder="1" applyProtection="1"/>
    <xf numFmtId="0" fontId="2" fillId="2" borderId="0" xfId="1" applyNumberFormat="1" applyFont="1" applyFill="1" applyBorder="1" applyProtection="1"/>
    <xf numFmtId="0" fontId="4" fillId="2" borderId="0" xfId="1" applyFont="1" applyFill="1" applyBorder="1" applyProtection="1"/>
    <xf numFmtId="0" fontId="6" fillId="2" borderId="0" xfId="1" applyFont="1" applyFill="1" applyBorder="1" applyProtection="1"/>
    <xf numFmtId="3" fontId="2" fillId="3" borderId="0" xfId="2" applyNumberFormat="1" applyFont="1" applyFill="1" applyBorder="1" applyProtection="1"/>
    <xf numFmtId="3" fontId="2" fillId="3" borderId="6" xfId="2" applyNumberFormat="1" applyFont="1" applyFill="1" applyBorder="1" applyProtection="1"/>
    <xf numFmtId="0" fontId="2" fillId="4" borderId="0" xfId="1" applyFont="1" applyFill="1" applyBorder="1" applyProtection="1"/>
    <xf numFmtId="0" fontId="16" fillId="4" borderId="0" xfId="1" applyFont="1" applyFill="1" applyBorder="1" applyProtection="1"/>
    <xf numFmtId="0" fontId="16" fillId="2" borderId="0" xfId="1" applyFont="1" applyFill="1" applyBorder="1" applyProtection="1"/>
    <xf numFmtId="0" fontId="2" fillId="4" borderId="0" xfId="1" applyFont="1" applyFill="1" applyBorder="1" applyAlignment="1" applyProtection="1">
      <alignment wrapText="1"/>
    </xf>
    <xf numFmtId="0" fontId="3" fillId="2" borderId="0" xfId="1" applyFont="1" applyFill="1" applyBorder="1" applyAlignment="1" applyProtection="1">
      <alignment horizontal="center"/>
    </xf>
    <xf numFmtId="0" fontId="18" fillId="0" borderId="0" xfId="0" applyFont="1"/>
    <xf numFmtId="0" fontId="18" fillId="0" borderId="0" xfId="0" applyFont="1" applyAlignment="1">
      <alignment horizontal="center"/>
    </xf>
    <xf numFmtId="0" fontId="0" fillId="0" borderId="0" xfId="0" applyAlignment="1">
      <alignment horizontal="center" vertical="center"/>
    </xf>
    <xf numFmtId="0" fontId="0" fillId="4" borderId="0" xfId="0" applyFill="1"/>
    <xf numFmtId="0" fontId="0" fillId="4" borderId="0" xfId="0" applyFill="1" applyAlignment="1">
      <alignment horizontal="center" vertical="center"/>
    </xf>
    <xf numFmtId="0" fontId="0" fillId="0" borderId="0" xfId="0" applyFont="1" applyFill="1" applyAlignment="1">
      <alignment vertical="top" wrapText="1"/>
    </xf>
    <xf numFmtId="0" fontId="21" fillId="5" borderId="5" xfId="2" applyNumberFormat="1" applyFont="1" applyFill="1" applyBorder="1" applyAlignment="1" applyProtection="1">
      <alignment vertical="center" wrapText="1"/>
    </xf>
    <xf numFmtId="0" fontId="21" fillId="5" borderId="0" xfId="2" applyNumberFormat="1" applyFont="1" applyFill="1" applyBorder="1" applyAlignment="1" applyProtection="1">
      <alignment vertical="center" wrapText="1"/>
    </xf>
    <xf numFmtId="0" fontId="21" fillId="5" borderId="6" xfId="2" applyNumberFormat="1" applyFont="1" applyFill="1" applyBorder="1" applyAlignment="1" applyProtection="1">
      <alignment vertical="center" wrapText="1"/>
    </xf>
    <xf numFmtId="0" fontId="21" fillId="0" borderId="0" xfId="2" applyNumberFormat="1" applyFont="1" applyFill="1" applyBorder="1" applyAlignment="1" applyProtection="1">
      <alignment vertical="center" wrapText="1"/>
    </xf>
    <xf numFmtId="0" fontId="0" fillId="0" borderId="28" xfId="0" applyFont="1" applyFill="1" applyBorder="1" applyAlignment="1">
      <alignment vertical="top" wrapText="1"/>
    </xf>
    <xf numFmtId="0" fontId="0" fillId="0" borderId="0" xfId="0" applyFill="1"/>
    <xf numFmtId="0" fontId="23" fillId="4" borderId="0" xfId="0" applyFont="1" applyFill="1"/>
    <xf numFmtId="0" fontId="23" fillId="0" borderId="0" xfId="0" applyFont="1"/>
    <xf numFmtId="0" fontId="24" fillId="3" borderId="29" xfId="0" applyFont="1" applyFill="1" applyBorder="1" applyAlignment="1">
      <alignment vertical="top" wrapText="1"/>
    </xf>
    <xf numFmtId="0" fontId="28" fillId="4" borderId="0" xfId="0" applyFont="1" applyFill="1"/>
    <xf numFmtId="0" fontId="18" fillId="4" borderId="0" xfId="0" applyFont="1" applyFill="1"/>
    <xf numFmtId="0" fontId="24" fillId="4" borderId="0" xfId="0" applyFont="1" applyFill="1"/>
    <xf numFmtId="0" fontId="24" fillId="3" borderId="30" xfId="0" applyFont="1" applyFill="1" applyBorder="1"/>
    <xf numFmtId="0" fontId="24" fillId="3" borderId="0" xfId="0" applyFont="1" applyFill="1" applyBorder="1"/>
    <xf numFmtId="0" fontId="24" fillId="3" borderId="34" xfId="0" applyFont="1" applyFill="1" applyBorder="1"/>
    <xf numFmtId="0" fontId="24" fillId="3" borderId="35" xfId="0" applyFont="1" applyFill="1" applyBorder="1"/>
    <xf numFmtId="0" fontId="24" fillId="3" borderId="36" xfId="0" applyFont="1" applyFill="1" applyBorder="1"/>
    <xf numFmtId="0" fontId="24" fillId="3" borderId="37" xfId="0" applyFont="1" applyFill="1" applyBorder="1"/>
    <xf numFmtId="0" fontId="2" fillId="3" borderId="1" xfId="1" quotePrefix="1" applyNumberFormat="1" applyFont="1" applyFill="1" applyBorder="1" applyAlignment="1" applyProtection="1">
      <alignment horizontal="center"/>
    </xf>
    <xf numFmtId="0" fontId="24" fillId="0" borderId="0" xfId="0" applyFont="1"/>
    <xf numFmtId="0" fontId="24" fillId="0" borderId="0" xfId="0" applyFont="1" applyAlignment="1">
      <alignment vertical="center" wrapText="1"/>
    </xf>
    <xf numFmtId="0" fontId="24" fillId="0" borderId="0" xfId="0" applyFont="1" applyAlignment="1">
      <alignment horizontal="center"/>
    </xf>
    <xf numFmtId="0" fontId="10" fillId="3" borderId="5" xfId="2" applyNumberFormat="1" applyFont="1" applyFill="1" applyBorder="1" applyAlignment="1" applyProtection="1">
      <alignment horizontal="center" vertical="center"/>
    </xf>
    <xf numFmtId="0" fontId="10" fillId="3" borderId="0" xfId="2" applyNumberFormat="1" applyFont="1" applyFill="1" applyBorder="1" applyAlignment="1" applyProtection="1">
      <alignment vertical="center"/>
    </xf>
    <xf numFmtId="0" fontId="24" fillId="3" borderId="0" xfId="0" applyFont="1" applyFill="1" applyBorder="1" applyProtection="1"/>
    <xf numFmtId="0" fontId="32" fillId="0" borderId="0" xfId="2" applyNumberFormat="1" applyFont="1" applyFill="1" applyBorder="1" applyAlignment="1" applyProtection="1">
      <alignment vertical="center" wrapText="1"/>
    </xf>
    <xf numFmtId="0" fontId="33" fillId="5" borderId="27" xfId="0" applyFont="1" applyFill="1" applyBorder="1" applyAlignment="1">
      <alignment horizontal="center" vertical="center"/>
    </xf>
    <xf numFmtId="0" fontId="0" fillId="5" borderId="0" xfId="0" applyFill="1"/>
    <xf numFmtId="0" fontId="26" fillId="3" borderId="30" xfId="0" applyFont="1" applyFill="1" applyBorder="1"/>
    <xf numFmtId="0" fontId="26" fillId="3" borderId="0" xfId="0" applyFont="1" applyFill="1" applyBorder="1"/>
    <xf numFmtId="0" fontId="26" fillId="3" borderId="34" xfId="0" applyFont="1" applyFill="1" applyBorder="1"/>
    <xf numFmtId="0" fontId="26" fillId="4" borderId="0" xfId="0" applyFont="1" applyFill="1"/>
    <xf numFmtId="0" fontId="33" fillId="3" borderId="30" xfId="0" applyFont="1" applyFill="1" applyBorder="1" applyAlignment="1">
      <alignment horizontal="center" vertical="center"/>
    </xf>
    <xf numFmtId="0" fontId="33" fillId="3" borderId="0" xfId="0" applyFont="1" applyFill="1" applyBorder="1" applyAlignment="1">
      <alignment horizontal="center" vertical="center"/>
    </xf>
    <xf numFmtId="0" fontId="33" fillId="3" borderId="34" xfId="0" applyFont="1" applyFill="1" applyBorder="1" applyAlignment="1">
      <alignment horizontal="center" vertical="center"/>
    </xf>
    <xf numFmtId="0" fontId="2" fillId="3" borderId="29" xfId="0" applyFont="1" applyFill="1" applyBorder="1" applyAlignment="1">
      <alignment vertical="top" wrapText="1"/>
    </xf>
    <xf numFmtId="0" fontId="33" fillId="3" borderId="28" xfId="0" applyFont="1" applyFill="1" applyBorder="1" applyAlignment="1">
      <alignment horizontal="center" vertical="center"/>
    </xf>
    <xf numFmtId="0" fontId="0" fillId="0" borderId="0" xfId="0" applyFill="1" applyAlignment="1">
      <alignment horizontal="center" vertical="center"/>
    </xf>
    <xf numFmtId="0" fontId="21" fillId="0" borderId="0" xfId="2" applyNumberFormat="1" applyFont="1" applyFill="1" applyBorder="1" applyAlignment="1" applyProtection="1">
      <alignment horizontal="left" vertical="center" wrapText="1"/>
    </xf>
    <xf numFmtId="0" fontId="18" fillId="4" borderId="0" xfId="0" applyFont="1" applyFill="1" applyAlignment="1">
      <alignment horizontal="center"/>
    </xf>
    <xf numFmtId="0" fontId="24" fillId="4" borderId="0" xfId="0" applyFont="1" applyFill="1" applyAlignment="1">
      <alignment vertical="center" wrapText="1"/>
    </xf>
    <xf numFmtId="0" fontId="17" fillId="5" borderId="1" xfId="0" applyFont="1" applyFill="1" applyBorder="1" applyAlignment="1">
      <alignment horizontal="left" vertical="center" wrapText="1"/>
    </xf>
    <xf numFmtId="0" fontId="17" fillId="5" borderId="10"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 fillId="6" borderId="13" xfId="1" applyNumberFormat="1" applyFont="1" applyFill="1" applyBorder="1" applyAlignment="1" applyProtection="1">
      <alignment horizontal="center"/>
      <protection locked="0"/>
    </xf>
    <xf numFmtId="0" fontId="15" fillId="4" borderId="2" xfId="2" applyNumberFormat="1" applyFont="1" applyFill="1" applyBorder="1" applyAlignment="1" applyProtection="1">
      <alignment vertical="center"/>
    </xf>
    <xf numFmtId="0" fontId="8" fillId="4" borderId="3" xfId="2" applyNumberFormat="1" applyFont="1" applyFill="1" applyBorder="1" applyAlignment="1" applyProtection="1">
      <alignment vertical="center"/>
    </xf>
    <xf numFmtId="0" fontId="8" fillId="4" borderId="4" xfId="2" applyNumberFormat="1" applyFont="1" applyFill="1" applyBorder="1" applyAlignment="1" applyProtection="1">
      <alignment vertical="center"/>
    </xf>
    <xf numFmtId="0" fontId="9" fillId="4" borderId="5" xfId="2" applyNumberFormat="1" applyFont="1" applyFill="1" applyBorder="1" applyAlignment="1" applyProtection="1">
      <alignment vertical="center"/>
    </xf>
    <xf numFmtId="0" fontId="2" fillId="4" borderId="0" xfId="1" applyNumberFormat="1" applyFont="1" applyFill="1" applyBorder="1" applyProtection="1"/>
    <xf numFmtId="164" fontId="7" fillId="4" borderId="0" xfId="2" applyNumberFormat="1" applyFont="1" applyFill="1" applyBorder="1" applyAlignment="1" applyProtection="1">
      <alignment vertical="center"/>
    </xf>
    <xf numFmtId="0" fontId="11" fillId="4" borderId="5" xfId="2" applyNumberFormat="1" applyFont="1" applyFill="1" applyBorder="1" applyAlignment="1" applyProtection="1">
      <alignment vertical="center"/>
    </xf>
    <xf numFmtId="164" fontId="4" fillId="4" borderId="0" xfId="2" applyNumberFormat="1" applyFont="1" applyFill="1" applyBorder="1" applyProtection="1"/>
    <xf numFmtId="0" fontId="12" fillId="4" borderId="5" xfId="2" applyNumberFormat="1" applyFont="1" applyFill="1" applyBorder="1" applyAlignment="1" applyProtection="1">
      <alignment vertical="center"/>
    </xf>
    <xf numFmtId="0" fontId="12" fillId="4" borderId="0" xfId="2" applyNumberFormat="1" applyFont="1" applyFill="1" applyBorder="1" applyAlignment="1" applyProtection="1">
      <alignment vertical="center"/>
    </xf>
    <xf numFmtId="0" fontId="0" fillId="4" borderId="0" xfId="0" applyFill="1" applyBorder="1" applyProtection="1"/>
    <xf numFmtId="3" fontId="2" fillId="4" borderId="0" xfId="2" applyNumberFormat="1" applyFont="1" applyFill="1" applyBorder="1" applyProtection="1"/>
    <xf numFmtId="3" fontId="2" fillId="4" borderId="6" xfId="2" applyNumberFormat="1" applyFont="1" applyFill="1" applyBorder="1" applyProtection="1"/>
    <xf numFmtId="0" fontId="2" fillId="4" borderId="11" xfId="2" applyNumberFormat="1" applyFont="1" applyFill="1" applyBorder="1" applyAlignment="1" applyProtection="1">
      <alignment vertical="center" wrapText="1"/>
    </xf>
    <xf numFmtId="0" fontId="3" fillId="4" borderId="15" xfId="2" applyNumberFormat="1" applyFont="1" applyFill="1" applyBorder="1" applyAlignment="1" applyProtection="1">
      <alignment horizontal="left" vertical="center" indent="5"/>
    </xf>
    <xf numFmtId="0" fontId="11" fillId="4" borderId="16" xfId="2" applyNumberFormat="1" applyFont="1" applyFill="1" applyBorder="1" applyAlignment="1" applyProtection="1">
      <alignment vertical="center"/>
    </xf>
    <xf numFmtId="0" fontId="0" fillId="4" borderId="16" xfId="0" applyFill="1" applyBorder="1" applyProtection="1"/>
    <xf numFmtId="0" fontId="2" fillId="4" borderId="14" xfId="2" applyNumberFormat="1" applyFont="1" applyFill="1" applyBorder="1" applyAlignment="1" applyProtection="1">
      <alignment wrapText="1"/>
      <protection locked="0"/>
    </xf>
    <xf numFmtId="3" fontId="2" fillId="4" borderId="17" xfId="2" applyNumberFormat="1" applyFont="1" applyFill="1" applyBorder="1" applyProtection="1">
      <protection locked="0"/>
    </xf>
    <xf numFmtId="0" fontId="24" fillId="4" borderId="38" xfId="0" applyFont="1" applyFill="1" applyBorder="1" applyAlignment="1">
      <alignment horizontal="left" vertical="center"/>
    </xf>
    <xf numFmtId="0" fontId="24" fillId="4" borderId="39" xfId="0" applyFont="1" applyFill="1" applyBorder="1" applyAlignment="1">
      <alignment horizontal="left" vertical="center"/>
    </xf>
    <xf numFmtId="0" fontId="24" fillId="4" borderId="5" xfId="0" applyFont="1" applyFill="1" applyBorder="1" applyAlignment="1">
      <alignment horizontal="center"/>
    </xf>
    <xf numFmtId="0" fontId="37" fillId="3" borderId="1" xfId="0" applyFont="1" applyFill="1" applyBorder="1" applyAlignment="1">
      <alignment horizontal="left" vertical="center"/>
    </xf>
    <xf numFmtId="0" fontId="24" fillId="0" borderId="38" xfId="0" applyFont="1" applyFill="1" applyBorder="1" applyAlignment="1">
      <alignment horizontal="left" vertical="center"/>
    </xf>
    <xf numFmtId="0" fontId="37" fillId="3" borderId="1" xfId="0" applyFont="1" applyFill="1" applyBorder="1" applyAlignment="1">
      <alignment horizontal="left" vertical="center" wrapText="1"/>
    </xf>
    <xf numFmtId="0" fontId="24" fillId="0" borderId="5" xfId="0" applyFont="1" applyFill="1" applyBorder="1" applyAlignment="1">
      <alignment horizontal="left" vertical="center"/>
    </xf>
    <xf numFmtId="0" fontId="24" fillId="0" borderId="0" xfId="0" applyFont="1" applyFill="1" applyBorder="1"/>
    <xf numFmtId="0" fontId="24" fillId="0" borderId="6" xfId="0" applyFont="1" applyFill="1" applyBorder="1"/>
    <xf numFmtId="0" fontId="24" fillId="4" borderId="0" xfId="0" applyFont="1" applyFill="1" applyAlignment="1">
      <alignment horizontal="center"/>
    </xf>
    <xf numFmtId="0" fontId="24" fillId="4" borderId="7" xfId="0" applyFont="1" applyFill="1" applyBorder="1" applyAlignment="1">
      <alignment horizontal="center" vertical="center"/>
    </xf>
    <xf numFmtId="0" fontId="24" fillId="4" borderId="7" xfId="0" quotePrefix="1" applyFont="1" applyFill="1" applyBorder="1" applyAlignment="1">
      <alignment horizontal="center" vertical="center"/>
    </xf>
    <xf numFmtId="0" fontId="24" fillId="4" borderId="38" xfId="0" applyFont="1" applyFill="1" applyBorder="1" applyAlignment="1">
      <alignment horizontal="center" vertical="center"/>
    </xf>
    <xf numFmtId="1" fontId="24" fillId="4" borderId="7" xfId="0" quotePrefix="1" applyNumberFormat="1" applyFont="1" applyFill="1" applyBorder="1" applyAlignment="1">
      <alignment horizontal="center" vertical="center"/>
    </xf>
    <xf numFmtId="1" fontId="24" fillId="4" borderId="7" xfId="0" applyNumberFormat="1" applyFont="1" applyFill="1" applyBorder="1" applyAlignment="1">
      <alignment horizontal="center" vertical="center"/>
    </xf>
    <xf numFmtId="1" fontId="24" fillId="4" borderId="38" xfId="0" applyNumberFormat="1" applyFont="1" applyFill="1" applyBorder="1" applyAlignment="1">
      <alignment horizontal="center" vertical="center"/>
    </xf>
    <xf numFmtId="0" fontId="24" fillId="4" borderId="40" xfId="0" applyFont="1" applyFill="1" applyBorder="1" applyAlignment="1">
      <alignment horizontal="center" vertical="center"/>
    </xf>
    <xf numFmtId="0" fontId="24" fillId="4" borderId="5" xfId="0" quotePrefix="1" applyFont="1" applyFill="1" applyBorder="1" applyAlignment="1">
      <alignment horizontal="center" vertical="center"/>
    </xf>
    <xf numFmtId="0" fontId="24" fillId="4" borderId="5" xfId="0" applyFont="1" applyFill="1" applyBorder="1" applyAlignment="1">
      <alignment horizontal="center" vertical="center"/>
    </xf>
    <xf numFmtId="0" fontId="24" fillId="4" borderId="39" xfId="0" applyFont="1" applyFill="1" applyBorder="1" applyAlignment="1">
      <alignment horizontal="center" vertical="center"/>
    </xf>
    <xf numFmtId="0" fontId="37" fillId="3" borderId="1" xfId="0" applyFont="1" applyFill="1" applyBorder="1" applyAlignment="1">
      <alignment horizontal="center" vertical="center"/>
    </xf>
    <xf numFmtId="1" fontId="37" fillId="3" borderId="10" xfId="0" applyNumberFormat="1" applyFont="1" applyFill="1" applyBorder="1" applyAlignment="1">
      <alignment horizontal="center" vertical="center"/>
    </xf>
    <xf numFmtId="1" fontId="37" fillId="3" borderId="1" xfId="0" applyNumberFormat="1" applyFont="1" applyFill="1" applyBorder="1" applyAlignment="1">
      <alignment horizontal="center" vertical="center"/>
    </xf>
    <xf numFmtId="0" fontId="24" fillId="0" borderId="38" xfId="0" applyFont="1" applyFill="1" applyBorder="1" applyAlignment="1">
      <alignment horizontal="center" vertical="center"/>
    </xf>
    <xf numFmtId="0" fontId="24" fillId="0" borderId="7" xfId="0" quotePrefix="1" applyFont="1" applyFill="1" applyBorder="1" applyAlignment="1">
      <alignment horizontal="center" vertical="center"/>
    </xf>
    <xf numFmtId="0" fontId="24" fillId="0" borderId="38" xfId="0" quotePrefix="1" applyFont="1" applyFill="1" applyBorder="1" applyAlignment="1">
      <alignment horizontal="center" vertical="center"/>
    </xf>
    <xf numFmtId="0" fontId="24" fillId="0" borderId="1" xfId="0" applyFont="1" applyFill="1" applyBorder="1" applyAlignment="1">
      <alignment horizontal="center" vertical="center"/>
    </xf>
    <xf numFmtId="0" fontId="37" fillId="3" borderId="38" xfId="0" applyFont="1" applyFill="1" applyBorder="1" applyAlignment="1">
      <alignment horizontal="center" vertical="center"/>
    </xf>
    <xf numFmtId="0" fontId="2" fillId="4" borderId="24" xfId="2" applyNumberFormat="1" applyFont="1" applyFill="1" applyBorder="1" applyAlignment="1" applyProtection="1">
      <alignment horizontal="left" vertical="center" indent="5"/>
    </xf>
    <xf numFmtId="0" fontId="29" fillId="4" borderId="25" xfId="2" applyNumberFormat="1" applyFont="1" applyFill="1" applyBorder="1" applyAlignment="1" applyProtection="1">
      <alignment vertical="center"/>
    </xf>
    <xf numFmtId="0" fontId="24" fillId="4" borderId="25" xfId="0" applyFont="1" applyFill="1" applyBorder="1" applyProtection="1"/>
    <xf numFmtId="0" fontId="24" fillId="4" borderId="26" xfId="0" applyFont="1" applyFill="1" applyBorder="1" applyProtection="1"/>
    <xf numFmtId="0" fontId="15" fillId="4" borderId="0" xfId="2" applyNumberFormat="1" applyFont="1" applyFill="1" applyBorder="1" applyAlignment="1" applyProtection="1">
      <alignment vertical="center"/>
    </xf>
    <xf numFmtId="0" fontId="8" fillId="4" borderId="0" xfId="2" applyNumberFormat="1" applyFont="1" applyFill="1" applyBorder="1" applyAlignment="1" applyProtection="1">
      <alignment horizontal="center" vertical="center"/>
    </xf>
    <xf numFmtId="0" fontId="8" fillId="4" borderId="6" xfId="2" applyNumberFormat="1" applyFont="1" applyFill="1" applyBorder="1" applyAlignment="1" applyProtection="1">
      <alignment horizontal="center" vertical="center"/>
    </xf>
    <xf numFmtId="0" fontId="13" fillId="4" borderId="5" xfId="2" applyNumberFormat="1" applyFont="1" applyFill="1" applyBorder="1" applyAlignment="1" applyProtection="1">
      <alignment vertical="center"/>
    </xf>
    <xf numFmtId="0" fontId="24" fillId="4" borderId="0" xfId="0" applyFont="1" applyFill="1" applyBorder="1"/>
    <xf numFmtId="0" fontId="24" fillId="4" borderId="6" xfId="0" applyFont="1" applyFill="1" applyBorder="1"/>
    <xf numFmtId="0" fontId="37" fillId="3" borderId="40" xfId="0" applyFont="1" applyFill="1" applyBorder="1" applyAlignment="1">
      <alignment horizontal="center" vertical="center"/>
    </xf>
    <xf numFmtId="165" fontId="25" fillId="3" borderId="2" xfId="3" applyNumberFormat="1" applyFont="1" applyFill="1" applyBorder="1" applyAlignment="1">
      <alignment horizontal="center" vertical="center"/>
    </xf>
    <xf numFmtId="165" fontId="25" fillId="3" borderId="40" xfId="3" applyNumberFormat="1" applyFont="1" applyFill="1" applyBorder="1" applyAlignment="1">
      <alignment horizontal="center" vertical="center"/>
    </xf>
    <xf numFmtId="165" fontId="2" fillId="6" borderId="13" xfId="3" applyNumberFormat="1" applyFont="1" applyFill="1" applyBorder="1" applyAlignment="1" applyProtection="1">
      <alignment horizontal="center"/>
      <protection locked="0"/>
    </xf>
    <xf numFmtId="165" fontId="2" fillId="6" borderId="20" xfId="3" applyNumberFormat="1" applyFont="1" applyFill="1" applyBorder="1" applyAlignment="1" applyProtection="1">
      <alignment horizontal="center"/>
      <protection locked="0"/>
    </xf>
    <xf numFmtId="0" fontId="24" fillId="6" borderId="11" xfId="2" applyNumberFormat="1" applyFont="1" applyFill="1" applyBorder="1" applyAlignment="1" applyProtection="1">
      <alignment horizontal="center" vertical="center" wrapText="1"/>
    </xf>
    <xf numFmtId="0" fontId="38" fillId="6" borderId="12" xfId="2" applyNumberFormat="1" applyFont="1" applyFill="1" applyBorder="1" applyAlignment="1" applyProtection="1">
      <alignment horizontal="left" vertical="center" wrapText="1"/>
    </xf>
    <xf numFmtId="165" fontId="38" fillId="6" borderId="1" xfId="3" applyNumberFormat="1" applyFont="1" applyFill="1" applyBorder="1" applyAlignment="1" applyProtection="1">
      <alignment horizontal="center" vertical="center"/>
      <protection locked="0"/>
    </xf>
    <xf numFmtId="0" fontId="15" fillId="4" borderId="2" xfId="2" applyNumberFormat="1" applyFont="1" applyFill="1" applyBorder="1" applyAlignment="1" applyProtection="1">
      <alignment horizontal="left" vertical="center"/>
    </xf>
    <xf numFmtId="0" fontId="15" fillId="4" borderId="3" xfId="2" applyNumberFormat="1" applyFont="1" applyFill="1" applyBorder="1" applyAlignment="1" applyProtection="1">
      <alignment vertical="center"/>
    </xf>
    <xf numFmtId="0" fontId="15" fillId="4" borderId="4" xfId="2" applyNumberFormat="1" applyFont="1" applyFill="1" applyBorder="1" applyAlignment="1" applyProtection="1">
      <alignment vertical="center"/>
    </xf>
    <xf numFmtId="0" fontId="15" fillId="4" borderId="5" xfId="2" applyNumberFormat="1" applyFont="1" applyFill="1" applyBorder="1" applyAlignment="1" applyProtection="1">
      <alignment horizontal="center" vertical="center"/>
    </xf>
    <xf numFmtId="164" fontId="10" fillId="4" borderId="0" xfId="2" applyNumberFormat="1" applyFont="1" applyFill="1" applyBorder="1" applyAlignment="1" applyProtection="1">
      <alignment vertical="center"/>
    </xf>
    <xf numFmtId="0" fontId="29" fillId="4" borderId="5" xfId="2" applyNumberFormat="1" applyFont="1" applyFill="1" applyBorder="1" applyAlignment="1" applyProtection="1">
      <alignment horizontal="center" vertical="center"/>
    </xf>
    <xf numFmtId="0" fontId="2" fillId="4" borderId="11" xfId="2" applyNumberFormat="1" applyFont="1" applyFill="1" applyBorder="1" applyAlignment="1" applyProtection="1">
      <alignment horizontal="center" vertical="center" wrapText="1"/>
    </xf>
    <xf numFmtId="0" fontId="2" fillId="4" borderId="17" xfId="2" applyNumberFormat="1" applyFont="1" applyFill="1" applyBorder="1" applyAlignment="1" applyProtection="1">
      <alignment wrapText="1"/>
      <protection locked="0"/>
    </xf>
    <xf numFmtId="164" fontId="10" fillId="4" borderId="9" xfId="2" applyNumberFormat="1" applyFont="1" applyFill="1" applyBorder="1" applyAlignment="1" applyProtection="1">
      <alignment vertical="center"/>
    </xf>
    <xf numFmtId="0" fontId="15" fillId="4" borderId="7" xfId="2" applyNumberFormat="1" applyFont="1" applyFill="1" applyBorder="1" applyAlignment="1" applyProtection="1">
      <alignment horizontal="center" vertical="center"/>
    </xf>
    <xf numFmtId="0" fontId="2" fillId="4" borderId="8" xfId="1" applyNumberFormat="1" applyFont="1" applyFill="1" applyBorder="1" applyProtection="1"/>
    <xf numFmtId="164" fontId="10" fillId="4" borderId="8" xfId="2" applyNumberFormat="1" applyFont="1" applyFill="1" applyBorder="1" applyAlignment="1" applyProtection="1">
      <alignment vertical="center"/>
    </xf>
    <xf numFmtId="0" fontId="10" fillId="4" borderId="5" xfId="2" applyNumberFormat="1" applyFont="1" applyFill="1" applyBorder="1" applyAlignment="1" applyProtection="1">
      <alignment horizontal="center" vertical="center"/>
    </xf>
    <xf numFmtId="0" fontId="10" fillId="4" borderId="0" xfId="2" applyNumberFormat="1" applyFont="1" applyFill="1" applyBorder="1" applyAlignment="1" applyProtection="1">
      <alignment vertical="center"/>
    </xf>
    <xf numFmtId="0" fontId="24" fillId="4" borderId="0" xfId="0" applyFont="1" applyFill="1" applyBorder="1" applyProtection="1"/>
    <xf numFmtId="0" fontId="2" fillId="4" borderId="12" xfId="2" applyNumberFormat="1" applyFont="1" applyFill="1" applyBorder="1" applyAlignment="1" applyProtection="1">
      <alignment horizontal="left" vertical="center" wrapText="1"/>
    </xf>
    <xf numFmtId="0" fontId="2" fillId="4" borderId="18" xfId="2" applyNumberFormat="1" applyFont="1" applyFill="1" applyBorder="1" applyAlignment="1" applyProtection="1">
      <alignment horizontal="left" vertical="center" wrapText="1"/>
    </xf>
    <xf numFmtId="0" fontId="2" fillId="4" borderId="15" xfId="2" applyNumberFormat="1" applyFont="1" applyFill="1" applyBorder="1" applyAlignment="1" applyProtection="1">
      <alignment horizontal="left" vertical="center" indent="5"/>
    </xf>
    <xf numFmtId="0" fontId="29" fillId="4" borderId="16" xfId="2" applyNumberFormat="1" applyFont="1" applyFill="1" applyBorder="1" applyAlignment="1" applyProtection="1">
      <alignment vertical="center"/>
    </xf>
    <xf numFmtId="0" fontId="15" fillId="4" borderId="5" xfId="2" applyNumberFormat="1" applyFont="1" applyFill="1" applyBorder="1" applyAlignment="1" applyProtection="1">
      <alignment vertical="center"/>
    </xf>
    <xf numFmtId="0" fontId="29" fillId="4" borderId="5" xfId="2" applyNumberFormat="1" applyFont="1" applyFill="1" applyBorder="1" applyAlignment="1" applyProtection="1">
      <alignment vertical="center"/>
    </xf>
    <xf numFmtId="0" fontId="10" fillId="4" borderId="5" xfId="2" applyNumberFormat="1" applyFont="1" applyFill="1" applyBorder="1" applyAlignment="1" applyProtection="1">
      <alignment vertical="center"/>
    </xf>
    <xf numFmtId="0" fontId="23" fillId="4" borderId="0" xfId="0" applyFont="1" applyFill="1" applyBorder="1" applyProtection="1"/>
    <xf numFmtId="0" fontId="23" fillId="4" borderId="16" xfId="0" applyFont="1" applyFill="1" applyBorder="1" applyProtection="1"/>
    <xf numFmtId="0" fontId="23" fillId="4" borderId="12" xfId="0" applyFont="1" applyFill="1" applyBorder="1" applyProtection="1"/>
    <xf numFmtId="0" fontId="2" fillId="4" borderId="17" xfId="2" applyNumberFormat="1" applyFont="1" applyFill="1" applyBorder="1" applyProtection="1">
      <protection locked="0"/>
    </xf>
    <xf numFmtId="0" fontId="15" fillId="4" borderId="0" xfId="2" applyNumberFormat="1" applyFont="1" applyFill="1" applyBorder="1" applyAlignment="1" applyProtection="1">
      <alignment horizontal="center" vertical="center"/>
    </xf>
    <xf numFmtId="0" fontId="15" fillId="4" borderId="6" xfId="2" applyNumberFormat="1" applyFont="1" applyFill="1" applyBorder="1" applyAlignment="1" applyProtection="1">
      <alignment horizontal="center" vertical="center"/>
    </xf>
    <xf numFmtId="0" fontId="3" fillId="4" borderId="11" xfId="2" applyNumberFormat="1" applyFont="1" applyFill="1" applyBorder="1" applyAlignment="1" applyProtection="1">
      <alignment vertical="center" wrapText="1"/>
    </xf>
    <xf numFmtId="0" fontId="0" fillId="4" borderId="12" xfId="0" applyFill="1" applyBorder="1" applyProtection="1"/>
    <xf numFmtId="0" fontId="8" fillId="4" borderId="5" xfId="2" applyNumberFormat="1" applyFont="1" applyFill="1" applyBorder="1" applyAlignment="1" applyProtection="1">
      <alignment horizontal="center" vertical="center"/>
    </xf>
    <xf numFmtId="0" fontId="2" fillId="4" borderId="15" xfId="2" applyNumberFormat="1" applyFont="1" applyFill="1" applyBorder="1" applyAlignment="1" applyProtection="1">
      <alignment vertical="center" wrapText="1"/>
    </xf>
    <xf numFmtId="0" fontId="2" fillId="4" borderId="15" xfId="2" applyNumberFormat="1" applyFont="1" applyFill="1" applyBorder="1" applyAlignment="1" applyProtection="1">
      <alignment horizontal="left" vertical="center" wrapText="1"/>
    </xf>
    <xf numFmtId="0" fontId="3" fillId="4" borderId="15" xfId="2" applyNumberFormat="1" applyFont="1" applyFill="1" applyBorder="1" applyAlignment="1" applyProtection="1">
      <alignment vertical="center" wrapText="1"/>
    </xf>
    <xf numFmtId="0" fontId="2" fillId="4" borderId="15" xfId="2" applyNumberFormat="1" applyFont="1" applyFill="1" applyBorder="1" applyAlignment="1" applyProtection="1">
      <alignment horizontal="center" vertical="center" wrapText="1"/>
    </xf>
    <xf numFmtId="0" fontId="2" fillId="4" borderId="16" xfId="2" applyNumberFormat="1" applyFont="1" applyFill="1" applyBorder="1" applyAlignment="1" applyProtection="1">
      <alignment horizontal="left" vertical="center" wrapText="1"/>
    </xf>
    <xf numFmtId="0" fontId="2" fillId="4" borderId="19" xfId="2" applyNumberFormat="1" applyFont="1" applyFill="1" applyBorder="1" applyAlignment="1" applyProtection="1">
      <alignment horizontal="left" vertical="center" wrapText="1"/>
    </xf>
    <xf numFmtId="0" fontId="33" fillId="5" borderId="31" xfId="0" applyFont="1" applyFill="1" applyBorder="1" applyAlignment="1">
      <alignment horizontal="center" vertical="center"/>
    </xf>
    <xf numFmtId="0" fontId="33" fillId="5" borderId="32" xfId="0" applyFont="1" applyFill="1" applyBorder="1" applyAlignment="1">
      <alignment horizontal="center" vertical="center"/>
    </xf>
    <xf numFmtId="0" fontId="33" fillId="5" borderId="33" xfId="0" applyFont="1" applyFill="1" applyBorder="1" applyAlignment="1">
      <alignment horizontal="center" vertical="center"/>
    </xf>
    <xf numFmtId="0" fontId="24" fillId="3" borderId="30" xfId="0" applyFont="1" applyFill="1" applyBorder="1" applyAlignment="1">
      <alignment horizontal="left" wrapText="1"/>
    </xf>
    <xf numFmtId="0" fontId="24" fillId="3" borderId="0" xfId="0" applyFont="1" applyFill="1" applyBorder="1" applyAlignment="1">
      <alignment horizontal="left" wrapText="1"/>
    </xf>
    <xf numFmtId="0" fontId="24" fillId="3" borderId="34" xfId="0" applyFont="1" applyFill="1" applyBorder="1" applyAlignment="1">
      <alignment horizontal="left" wrapText="1"/>
    </xf>
    <xf numFmtId="0" fontId="5" fillId="5" borderId="2" xfId="2" applyNumberFormat="1" applyFont="1" applyFill="1" applyBorder="1" applyAlignment="1" applyProtection="1">
      <alignment horizontal="center" vertical="center" wrapText="1"/>
    </xf>
    <xf numFmtId="0" fontId="5" fillId="5" borderId="3" xfId="2" applyNumberFormat="1" applyFont="1" applyFill="1" applyBorder="1" applyAlignment="1" applyProtection="1">
      <alignment horizontal="center" vertical="center" wrapText="1"/>
    </xf>
    <xf numFmtId="0" fontId="5" fillId="5" borderId="4" xfId="2" applyNumberFormat="1" applyFont="1" applyFill="1" applyBorder="1" applyAlignment="1" applyProtection="1">
      <alignment horizontal="center" vertical="center" wrapText="1"/>
    </xf>
    <xf numFmtId="0" fontId="5" fillId="5" borderId="5" xfId="2" applyNumberFormat="1" applyFont="1" applyFill="1" applyBorder="1" applyAlignment="1" applyProtection="1">
      <alignment horizontal="center" vertical="center" wrapText="1"/>
    </xf>
    <xf numFmtId="0" fontId="5" fillId="5" borderId="0" xfId="2" applyNumberFormat="1" applyFont="1" applyFill="1" applyBorder="1" applyAlignment="1" applyProtection="1">
      <alignment horizontal="center" vertical="center" wrapText="1"/>
    </xf>
    <xf numFmtId="0" fontId="5" fillId="5" borderId="6" xfId="2" applyNumberFormat="1" applyFont="1" applyFill="1" applyBorder="1" applyAlignment="1" applyProtection="1">
      <alignment horizontal="center" vertical="center" wrapText="1"/>
    </xf>
    <xf numFmtId="0" fontId="20" fillId="5" borderId="5" xfId="2" applyNumberFormat="1" applyFont="1" applyFill="1" applyBorder="1" applyAlignment="1" applyProtection="1">
      <alignment horizontal="left" vertical="center" wrapText="1"/>
    </xf>
    <xf numFmtId="0" fontId="20" fillId="5" borderId="0" xfId="2" applyNumberFormat="1" applyFont="1" applyFill="1" applyBorder="1" applyAlignment="1" applyProtection="1">
      <alignment horizontal="left" vertical="center" wrapText="1"/>
    </xf>
    <xf numFmtId="0" fontId="20" fillId="5" borderId="6" xfId="2" applyNumberFormat="1" applyFont="1" applyFill="1" applyBorder="1" applyAlignment="1" applyProtection="1">
      <alignment horizontal="left" vertical="center" wrapText="1"/>
    </xf>
    <xf numFmtId="0" fontId="10" fillId="4" borderId="21" xfId="1" applyFont="1" applyFill="1" applyBorder="1" applyAlignment="1" applyProtection="1">
      <alignment horizontal="center"/>
    </xf>
    <xf numFmtId="0" fontId="10" fillId="4" borderId="22" xfId="1" applyFont="1" applyFill="1" applyBorder="1" applyAlignment="1" applyProtection="1">
      <alignment horizontal="center"/>
    </xf>
    <xf numFmtId="0" fontId="10" fillId="4" borderId="23" xfId="1" applyFont="1" applyFill="1" applyBorder="1" applyAlignment="1" applyProtection="1">
      <alignment horizontal="center"/>
    </xf>
    <xf numFmtId="0" fontId="10" fillId="4" borderId="6" xfId="0" applyFont="1" applyFill="1" applyBorder="1" applyProtection="1"/>
    <xf numFmtId="0" fontId="13" fillId="4" borderId="0" xfId="0" applyFont="1" applyFill="1" applyBorder="1" applyAlignment="1" applyProtection="1">
      <alignment horizontal="center" wrapText="1"/>
    </xf>
    <xf numFmtId="0" fontId="10" fillId="4" borderId="7" xfId="1" applyFont="1" applyFill="1" applyBorder="1" applyAlignment="1" applyProtection="1">
      <alignment horizontal="center"/>
    </xf>
    <xf numFmtId="0" fontId="10" fillId="4" borderId="8" xfId="1" applyFont="1" applyFill="1" applyBorder="1" applyAlignment="1" applyProtection="1">
      <alignment horizontal="center"/>
    </xf>
    <xf numFmtId="0" fontId="10" fillId="4" borderId="9" xfId="1" applyFont="1" applyFill="1" applyBorder="1" applyAlignment="1" applyProtection="1">
      <alignment horizontal="center"/>
    </xf>
    <xf numFmtId="0" fontId="2" fillId="4" borderId="12" xfId="2" applyNumberFormat="1" applyFont="1" applyFill="1" applyBorder="1" applyAlignment="1" applyProtection="1">
      <alignment horizontal="left" vertical="center" wrapText="1"/>
    </xf>
    <xf numFmtId="0" fontId="2" fillId="4" borderId="18" xfId="2" applyNumberFormat="1" applyFont="1" applyFill="1" applyBorder="1" applyAlignment="1" applyProtection="1">
      <alignment horizontal="left" vertical="center" wrapText="1"/>
    </xf>
    <xf numFmtId="0" fontId="32" fillId="3" borderId="2" xfId="2" applyNumberFormat="1" applyFont="1" applyFill="1" applyBorder="1" applyAlignment="1" applyProtection="1">
      <alignment horizontal="center" vertical="center" wrapText="1"/>
    </xf>
    <xf numFmtId="0" fontId="32" fillId="3" borderId="3" xfId="2" applyNumberFormat="1" applyFont="1" applyFill="1" applyBorder="1" applyAlignment="1" applyProtection="1">
      <alignment horizontal="center" vertical="center" wrapText="1"/>
    </xf>
    <xf numFmtId="0" fontId="32" fillId="3" borderId="4" xfId="2" applyNumberFormat="1" applyFont="1" applyFill="1" applyBorder="1" applyAlignment="1" applyProtection="1">
      <alignment horizontal="center" vertical="center" wrapText="1"/>
    </xf>
    <xf numFmtId="0" fontId="32" fillId="3" borderId="5" xfId="2" applyNumberFormat="1" applyFont="1" applyFill="1" applyBorder="1" applyAlignment="1" applyProtection="1">
      <alignment horizontal="center" vertical="center" wrapText="1"/>
    </xf>
    <xf numFmtId="0" fontId="32" fillId="3" borderId="0" xfId="2" applyNumberFormat="1" applyFont="1" applyFill="1" applyBorder="1" applyAlignment="1" applyProtection="1">
      <alignment horizontal="center" vertical="center" wrapText="1"/>
    </xf>
    <xf numFmtId="0" fontId="32" fillId="3" borderId="6" xfId="2" applyNumberFormat="1" applyFont="1" applyFill="1" applyBorder="1" applyAlignment="1" applyProtection="1">
      <alignment horizontal="center" vertical="center" wrapText="1"/>
    </xf>
    <xf numFmtId="0" fontId="30" fillId="5" borderId="5" xfId="2" applyNumberFormat="1" applyFont="1" applyFill="1" applyBorder="1" applyAlignment="1" applyProtection="1">
      <alignment horizontal="left" vertical="center" wrapText="1"/>
    </xf>
    <xf numFmtId="0" fontId="30" fillId="5" borderId="0" xfId="2" applyNumberFormat="1" applyFont="1" applyFill="1" applyBorder="1" applyAlignment="1" applyProtection="1">
      <alignment horizontal="left" vertical="center" wrapText="1"/>
    </xf>
    <xf numFmtId="0" fontId="30" fillId="5" borderId="6" xfId="2" applyNumberFormat="1" applyFont="1" applyFill="1" applyBorder="1" applyAlignment="1" applyProtection="1">
      <alignment horizontal="left" vertical="center" wrapText="1"/>
    </xf>
    <xf numFmtId="0" fontId="30" fillId="5" borderId="7" xfId="2" applyNumberFormat="1" applyFont="1" applyFill="1" applyBorder="1" applyAlignment="1" applyProtection="1">
      <alignment horizontal="left" vertical="center" wrapText="1"/>
    </xf>
    <xf numFmtId="0" fontId="30" fillId="5" borderId="8" xfId="2" applyNumberFormat="1" applyFont="1" applyFill="1" applyBorder="1" applyAlignment="1" applyProtection="1">
      <alignment horizontal="left" vertical="center" wrapText="1"/>
    </xf>
    <xf numFmtId="0" fontId="30" fillId="5" borderId="9" xfId="2" applyNumberFormat="1" applyFont="1" applyFill="1" applyBorder="1" applyAlignment="1" applyProtection="1">
      <alignment horizontal="left" vertical="center" wrapText="1"/>
    </xf>
    <xf numFmtId="0" fontId="10" fillId="7" borderId="6" xfId="0" applyFont="1" applyFill="1" applyBorder="1" applyProtection="1"/>
    <xf numFmtId="0" fontId="13" fillId="7" borderId="0" xfId="0" applyFont="1" applyFill="1" applyBorder="1" applyAlignment="1" applyProtection="1">
      <alignment horizontal="center" wrapText="1"/>
    </xf>
    <xf numFmtId="0" fontId="21" fillId="3" borderId="2" xfId="2" applyNumberFormat="1" applyFont="1" applyFill="1" applyBorder="1" applyAlignment="1" applyProtection="1">
      <alignment horizontal="center" vertical="center" wrapText="1"/>
    </xf>
    <xf numFmtId="0" fontId="21" fillId="3" borderId="3" xfId="2" applyNumberFormat="1" applyFont="1" applyFill="1" applyBorder="1" applyAlignment="1" applyProtection="1">
      <alignment horizontal="center" vertical="center" wrapText="1"/>
    </xf>
    <xf numFmtId="0" fontId="21" fillId="3" borderId="4" xfId="2" applyNumberFormat="1" applyFont="1" applyFill="1" applyBorder="1" applyAlignment="1" applyProtection="1">
      <alignment horizontal="center" vertical="center" wrapText="1"/>
    </xf>
    <xf numFmtId="0" fontId="21" fillId="3" borderId="5" xfId="2" applyNumberFormat="1" applyFont="1" applyFill="1" applyBorder="1" applyAlignment="1" applyProtection="1">
      <alignment horizontal="center" vertical="center" wrapText="1"/>
    </xf>
    <xf numFmtId="0" fontId="21" fillId="3" borderId="0" xfId="2" applyNumberFormat="1" applyFont="1" applyFill="1" applyBorder="1" applyAlignment="1" applyProtection="1">
      <alignment horizontal="center" vertical="center" wrapText="1"/>
    </xf>
    <xf numFmtId="0" fontId="21" fillId="3" borderId="6" xfId="2" applyNumberFormat="1" applyFont="1" applyFill="1" applyBorder="1" applyAlignment="1" applyProtection="1">
      <alignment horizontal="center" vertical="center" wrapText="1"/>
    </xf>
    <xf numFmtId="0" fontId="14" fillId="7" borderId="0" xfId="0" applyFont="1" applyFill="1" applyBorder="1" applyAlignment="1" applyProtection="1">
      <alignment horizontal="center" wrapText="1"/>
    </xf>
    <xf numFmtId="0" fontId="2" fillId="7" borderId="6" xfId="0" applyFont="1" applyFill="1" applyBorder="1" applyProtection="1"/>
    <xf numFmtId="0" fontId="2" fillId="4" borderId="16" xfId="2" applyNumberFormat="1" applyFont="1" applyFill="1" applyBorder="1" applyAlignment="1" applyProtection="1">
      <alignment horizontal="left" vertical="center" wrapText="1"/>
    </xf>
    <xf numFmtId="0" fontId="2" fillId="4" borderId="19" xfId="2" applyNumberFormat="1"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36" fillId="3" borderId="2" xfId="2" applyNumberFormat="1" applyFont="1" applyFill="1" applyBorder="1" applyAlignment="1" applyProtection="1">
      <alignment horizontal="center" vertical="center" wrapText="1"/>
    </xf>
    <xf numFmtId="0" fontId="36" fillId="3" borderId="3" xfId="2" applyNumberFormat="1" applyFont="1" applyFill="1" applyBorder="1" applyAlignment="1" applyProtection="1">
      <alignment horizontal="center" vertical="center" wrapText="1"/>
    </xf>
    <xf numFmtId="0" fontId="36" fillId="3" borderId="4" xfId="2" applyNumberFormat="1" applyFont="1" applyFill="1" applyBorder="1" applyAlignment="1" applyProtection="1">
      <alignment horizontal="center" vertical="center" wrapText="1"/>
    </xf>
    <xf numFmtId="0" fontId="36" fillId="3" borderId="5" xfId="2" applyNumberFormat="1" applyFont="1" applyFill="1" applyBorder="1" applyAlignment="1" applyProtection="1">
      <alignment horizontal="center" vertical="center" wrapText="1"/>
    </xf>
    <xf numFmtId="0" fontId="36" fillId="3" borderId="0" xfId="2" applyNumberFormat="1" applyFont="1" applyFill="1" applyBorder="1" applyAlignment="1" applyProtection="1">
      <alignment horizontal="center" vertical="center" wrapText="1"/>
    </xf>
    <xf numFmtId="0" fontId="36" fillId="3" borderId="6" xfId="2" applyNumberFormat="1" applyFont="1" applyFill="1" applyBorder="1" applyAlignment="1" applyProtection="1">
      <alignment horizontal="center" vertical="center" wrapText="1"/>
    </xf>
    <xf numFmtId="0" fontId="14" fillId="4" borderId="0" xfId="0" applyFont="1" applyFill="1" applyBorder="1" applyAlignment="1" applyProtection="1">
      <alignment horizontal="center" wrapText="1"/>
    </xf>
    <xf numFmtId="0" fontId="2" fillId="4" borderId="6" xfId="0" applyFont="1" applyFill="1" applyBorder="1" applyProtection="1"/>
    <xf numFmtId="0" fontId="13" fillId="7" borderId="42" xfId="0" applyFont="1" applyFill="1" applyBorder="1" applyAlignment="1" applyProtection="1">
      <alignment horizontal="center" wrapText="1"/>
    </xf>
    <xf numFmtId="0" fontId="10" fillId="7" borderId="41" xfId="0" applyFont="1" applyFill="1" applyBorder="1" applyProtection="1"/>
  </cellXfs>
  <cellStyles count="4">
    <cellStyle name="Currency" xfId="3" builtinId="4"/>
    <cellStyle name="Normal" xfId="0" builtinId="0"/>
    <cellStyle name="Normal_SHEET" xfId="2" xr:uid="{F153ACD5-556A-4A72-94D9-871A70862AC7}"/>
    <cellStyle name="Normal_Version 1 2" xfId="1" xr:uid="{904A3E71-8218-4E33-B205-A2B5C623F189}"/>
  </cellStyles>
  <dxfs count="0"/>
  <tableStyles count="0" defaultTableStyle="TableStyleMedium2" defaultPivotStyle="PivotStyleLight16"/>
  <colors>
    <mruColors>
      <color rgb="FF9A8273"/>
      <color rgb="FFE0603A"/>
      <color rgb="FFECEBEE"/>
      <color rgb="FF99CF91"/>
      <color rgb="FF363F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Cost and value of services   </a:t>
            </a:r>
          </a:p>
        </c:rich>
      </c:tx>
      <c:layout>
        <c:manualLayout>
          <c:xMode val="edge"/>
          <c:yMode val="edge"/>
          <c:x val="0.33716415706526293"/>
          <c:y val="1.23948649845064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5374718251334756E-2"/>
          <c:y val="9.8640253678697401E-2"/>
          <c:w val="0.88928918568723214"/>
          <c:h val="0.73332649565344354"/>
        </c:manualLayout>
      </c:layout>
      <c:scatterChart>
        <c:scatterStyle val="lineMarker"/>
        <c:varyColors val="0"/>
        <c:ser>
          <c:idx val="0"/>
          <c:order val="0"/>
          <c:spPr>
            <a:ln w="25400" cap="rnd">
              <a:noFill/>
              <a:round/>
            </a:ln>
            <a:effectLst/>
          </c:spPr>
          <c:marker>
            <c:symbol val="circle"/>
            <c:size val="10"/>
            <c:spPr>
              <a:solidFill>
                <a:srgbClr val="E0603A"/>
              </a:solidFill>
              <a:ln w="9525">
                <a:solidFill>
                  <a:schemeClr val="accent2"/>
                </a:solidFill>
              </a:ln>
              <a:effectLst/>
            </c:spPr>
          </c:marker>
          <c:xVal>
            <c:numRef>
              <c:f>'Summary of values  '!$D$19:$W$19</c:f>
              <c:numCache>
                <c:formatCode>0</c:formatCode>
                <c:ptCount val="20"/>
                <c:pt idx="0">
                  <c:v>16.333333333333332</c:v>
                </c:pt>
                <c:pt idx="1">
                  <c:v>43.666666666666671</c:v>
                </c:pt>
                <c:pt idx="2">
                  <c:v>24</c:v>
                </c:pt>
                <c:pt idx="3">
                  <c:v>78</c:v>
                </c:pt>
                <c:pt idx="4">
                  <c:v>41</c:v>
                </c:pt>
                <c:pt idx="5">
                  <c:v>99</c:v>
                </c:pt>
                <c:pt idx="6">
                  <c:v>62</c:v>
                </c:pt>
                <c:pt idx="7">
                  <c:v>100</c:v>
                </c:pt>
                <c:pt idx="8">
                  <c:v>18.666666666666664</c:v>
                </c:pt>
                <c:pt idx="9">
                  <c:v>80</c:v>
                </c:pt>
                <c:pt idx="10">
                  <c:v>39.666666666666664</c:v>
                </c:pt>
                <c:pt idx="11">
                  <c:v>95.666666666666671</c:v>
                </c:pt>
                <c:pt idx="12">
                  <c:v>67</c:v>
                </c:pt>
                <c:pt idx="13">
                  <c:v>93.666666666666671</c:v>
                </c:pt>
                <c:pt idx="14">
                  <c:v>16</c:v>
                </c:pt>
                <c:pt idx="15">
                  <c:v>88</c:v>
                </c:pt>
                <c:pt idx="16">
                  <c:v>81</c:v>
                </c:pt>
                <c:pt idx="17">
                  <c:v>89</c:v>
                </c:pt>
                <c:pt idx="18">
                  <c:v>28.333333333333332</c:v>
                </c:pt>
                <c:pt idx="19">
                  <c:v>23</c:v>
                </c:pt>
              </c:numCache>
            </c:numRef>
          </c:xVal>
          <c:yVal>
            <c:numRef>
              <c:f>'Summary of values  '!$D$20:$W$20</c:f>
              <c:numCache>
                <c:formatCode>General</c:formatCode>
                <c:ptCount val="20"/>
              </c:numCache>
            </c:numRef>
          </c:yVal>
          <c:smooth val="0"/>
          <c:extLst xmlns:c15="http://schemas.microsoft.com/office/drawing/2012/chart">
            <c:ext xmlns:c16="http://schemas.microsoft.com/office/drawing/2014/chart" uri="{C3380CC4-5D6E-409C-BE32-E72D297353CC}">
              <c16:uniqueId val="{00000000-F2A2-4DB7-BF7C-B1B472AF73B5}"/>
            </c:ext>
          </c:extLst>
        </c:ser>
        <c:ser>
          <c:idx val="1"/>
          <c:order val="1"/>
          <c:spPr>
            <a:ln w="25400" cap="rnd">
              <a:noFill/>
              <a:round/>
            </a:ln>
            <a:effectLst/>
          </c:spPr>
          <c:marker>
            <c:symbol val="circle"/>
            <c:size val="5"/>
            <c:spPr>
              <a:solidFill>
                <a:srgbClr val="E0603A"/>
              </a:solidFill>
              <a:ln w="63500">
                <a:solidFill>
                  <a:srgbClr val="E0603A"/>
                </a:solidFill>
              </a:ln>
              <a:effectLst/>
            </c:spPr>
          </c:marker>
          <c:dLbls>
            <c:dLbl>
              <c:idx val="0"/>
              <c:tx>
                <c:rich>
                  <a:bodyPr/>
                  <a:lstStyle/>
                  <a:p>
                    <a:fld id="{3FDB6105-69EF-40BF-BE97-B0B8FA165EF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23C-4E14-A1EC-46A73BB30B9C}"/>
                </c:ext>
              </c:extLst>
            </c:dLbl>
            <c:dLbl>
              <c:idx val="1"/>
              <c:tx>
                <c:rich>
                  <a:bodyPr/>
                  <a:lstStyle/>
                  <a:p>
                    <a:fld id="{AE44945E-3A70-4888-A1F3-7AB00E2ED75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23C-4E14-A1EC-46A73BB30B9C}"/>
                </c:ext>
              </c:extLst>
            </c:dLbl>
            <c:dLbl>
              <c:idx val="2"/>
              <c:tx>
                <c:rich>
                  <a:bodyPr/>
                  <a:lstStyle/>
                  <a:p>
                    <a:fld id="{9C11426E-DF72-4509-86A9-9F005D30A78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23C-4E14-A1EC-46A73BB30B9C}"/>
                </c:ext>
              </c:extLst>
            </c:dLbl>
            <c:dLbl>
              <c:idx val="3"/>
              <c:tx>
                <c:rich>
                  <a:bodyPr/>
                  <a:lstStyle/>
                  <a:p>
                    <a:fld id="{97A0604E-F990-464A-835E-7862BCCC60B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23C-4E14-A1EC-46A73BB30B9C}"/>
                </c:ext>
              </c:extLst>
            </c:dLbl>
            <c:dLbl>
              <c:idx val="4"/>
              <c:tx>
                <c:rich>
                  <a:bodyPr/>
                  <a:lstStyle/>
                  <a:p>
                    <a:fld id="{37E71954-2DA5-4884-A63B-B6ED7773F55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23C-4E14-A1EC-46A73BB30B9C}"/>
                </c:ext>
              </c:extLst>
            </c:dLbl>
            <c:dLbl>
              <c:idx val="5"/>
              <c:tx>
                <c:rich>
                  <a:bodyPr/>
                  <a:lstStyle/>
                  <a:p>
                    <a:fld id="{5B62CD05-7FE1-4D83-AE87-57974D7E2C8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23C-4E14-A1EC-46A73BB30B9C}"/>
                </c:ext>
              </c:extLst>
            </c:dLbl>
            <c:dLbl>
              <c:idx val="6"/>
              <c:tx>
                <c:rich>
                  <a:bodyPr/>
                  <a:lstStyle/>
                  <a:p>
                    <a:fld id="{3F25B37B-3BE9-4AE4-B6B5-1E68B7C14BC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23C-4E14-A1EC-46A73BB30B9C}"/>
                </c:ext>
              </c:extLst>
            </c:dLbl>
            <c:dLbl>
              <c:idx val="7"/>
              <c:tx>
                <c:rich>
                  <a:bodyPr/>
                  <a:lstStyle/>
                  <a:p>
                    <a:fld id="{A9B3FEC3-A8E3-49AC-ABA0-2B30F182310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23C-4E14-A1EC-46A73BB30B9C}"/>
                </c:ext>
              </c:extLst>
            </c:dLbl>
            <c:dLbl>
              <c:idx val="8"/>
              <c:tx>
                <c:rich>
                  <a:bodyPr/>
                  <a:lstStyle/>
                  <a:p>
                    <a:fld id="{AC398EBF-A78B-4B33-9422-DE2FA9A3D78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23C-4E14-A1EC-46A73BB30B9C}"/>
                </c:ext>
              </c:extLst>
            </c:dLbl>
            <c:dLbl>
              <c:idx val="9"/>
              <c:tx>
                <c:rich>
                  <a:bodyPr/>
                  <a:lstStyle/>
                  <a:p>
                    <a:fld id="{79C87F52-E55F-441B-A2FE-27A224ED112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23C-4E14-A1EC-46A73BB30B9C}"/>
                </c:ext>
              </c:extLst>
            </c:dLbl>
            <c:dLbl>
              <c:idx val="10"/>
              <c:tx>
                <c:rich>
                  <a:bodyPr/>
                  <a:lstStyle/>
                  <a:p>
                    <a:fld id="{AC63C254-4F05-495F-B6F3-F981FDE596D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23C-4E14-A1EC-46A73BB30B9C}"/>
                </c:ext>
              </c:extLst>
            </c:dLbl>
            <c:dLbl>
              <c:idx val="11"/>
              <c:tx>
                <c:rich>
                  <a:bodyPr/>
                  <a:lstStyle/>
                  <a:p>
                    <a:fld id="{5EA5BB14-105F-4FE8-9282-6AF15D7432B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23C-4E14-A1EC-46A73BB30B9C}"/>
                </c:ext>
              </c:extLst>
            </c:dLbl>
            <c:dLbl>
              <c:idx val="12"/>
              <c:tx>
                <c:rich>
                  <a:bodyPr/>
                  <a:lstStyle/>
                  <a:p>
                    <a:fld id="{67479CBB-8291-4CD1-BDA1-3C391650D0F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23C-4E14-A1EC-46A73BB30B9C}"/>
                </c:ext>
              </c:extLst>
            </c:dLbl>
            <c:dLbl>
              <c:idx val="13"/>
              <c:tx>
                <c:rich>
                  <a:bodyPr/>
                  <a:lstStyle/>
                  <a:p>
                    <a:fld id="{1678FE61-55BD-41E6-A6CE-18123418125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23C-4E14-A1EC-46A73BB30B9C}"/>
                </c:ext>
              </c:extLst>
            </c:dLbl>
            <c:dLbl>
              <c:idx val="14"/>
              <c:tx>
                <c:rich>
                  <a:bodyPr/>
                  <a:lstStyle/>
                  <a:p>
                    <a:fld id="{BE56FC5A-A689-4B62-8821-9AE03AD1AEE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23C-4E14-A1EC-46A73BB30B9C}"/>
                </c:ext>
              </c:extLst>
            </c:dLbl>
            <c:dLbl>
              <c:idx val="15"/>
              <c:tx>
                <c:rich>
                  <a:bodyPr/>
                  <a:lstStyle/>
                  <a:p>
                    <a:fld id="{EA9F40DF-3D22-4A46-A213-F6BD32BCB8D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23C-4E14-A1EC-46A73BB30B9C}"/>
                </c:ext>
              </c:extLst>
            </c:dLbl>
            <c:dLbl>
              <c:idx val="16"/>
              <c:tx>
                <c:rich>
                  <a:bodyPr/>
                  <a:lstStyle/>
                  <a:p>
                    <a:fld id="{63BA2326-B06D-435F-9F21-A5112CB8363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23C-4E14-A1EC-46A73BB30B9C}"/>
                </c:ext>
              </c:extLst>
            </c:dLbl>
            <c:dLbl>
              <c:idx val="17"/>
              <c:tx>
                <c:rich>
                  <a:bodyPr/>
                  <a:lstStyle/>
                  <a:p>
                    <a:fld id="{33CA0098-CBF2-422D-A7F2-2EA3562A6A2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23C-4E14-A1EC-46A73BB30B9C}"/>
                </c:ext>
              </c:extLst>
            </c:dLbl>
            <c:dLbl>
              <c:idx val="18"/>
              <c:tx>
                <c:rich>
                  <a:bodyPr/>
                  <a:lstStyle/>
                  <a:p>
                    <a:fld id="{1E238CBC-5C80-4AAC-BA98-8F4204F2FA6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23C-4E14-A1EC-46A73BB30B9C}"/>
                </c:ext>
              </c:extLst>
            </c:dLbl>
            <c:dLbl>
              <c:idx val="19"/>
              <c:tx>
                <c:rich>
                  <a:bodyPr/>
                  <a:lstStyle/>
                  <a:p>
                    <a:fld id="{A02C1A85-EFD3-4C86-BDA7-2CCA9F9C9B5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F7C2-418D-8444-6264F0DA2F0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'Summary of values  '!$D$19:$W$19</c:f>
              <c:numCache>
                <c:formatCode>0</c:formatCode>
                <c:ptCount val="20"/>
                <c:pt idx="0">
                  <c:v>16.333333333333332</c:v>
                </c:pt>
                <c:pt idx="1">
                  <c:v>43.666666666666671</c:v>
                </c:pt>
                <c:pt idx="2">
                  <c:v>24</c:v>
                </c:pt>
                <c:pt idx="3">
                  <c:v>78</c:v>
                </c:pt>
                <c:pt idx="4">
                  <c:v>41</c:v>
                </c:pt>
                <c:pt idx="5">
                  <c:v>99</c:v>
                </c:pt>
                <c:pt idx="6">
                  <c:v>62</c:v>
                </c:pt>
                <c:pt idx="7">
                  <c:v>100</c:v>
                </c:pt>
                <c:pt idx="8">
                  <c:v>18.666666666666664</c:v>
                </c:pt>
                <c:pt idx="9">
                  <c:v>80</c:v>
                </c:pt>
                <c:pt idx="10">
                  <c:v>39.666666666666664</c:v>
                </c:pt>
                <c:pt idx="11">
                  <c:v>95.666666666666671</c:v>
                </c:pt>
                <c:pt idx="12">
                  <c:v>67</c:v>
                </c:pt>
                <c:pt idx="13">
                  <c:v>93.666666666666671</c:v>
                </c:pt>
                <c:pt idx="14">
                  <c:v>16</c:v>
                </c:pt>
                <c:pt idx="15">
                  <c:v>88</c:v>
                </c:pt>
                <c:pt idx="16">
                  <c:v>81</c:v>
                </c:pt>
                <c:pt idx="17">
                  <c:v>89</c:v>
                </c:pt>
                <c:pt idx="18">
                  <c:v>28.333333333333332</c:v>
                </c:pt>
                <c:pt idx="19">
                  <c:v>23</c:v>
                </c:pt>
              </c:numCache>
            </c:numRef>
          </c:xVal>
          <c:yVal>
            <c:numRef>
              <c:f>'Summary of values  '!$D$22:$W$22</c:f>
              <c:numCache>
                <c:formatCode>_-"$"* #,##0_-;\-"$"* #,##0_-;_-"$"* "-"??_-;_-@_-</c:formatCode>
                <c:ptCount val="20"/>
                <c:pt idx="0">
                  <c:v>8000000</c:v>
                </c:pt>
                <c:pt idx="1">
                  <c:v>80000</c:v>
                </c:pt>
                <c:pt idx="2">
                  <c:v>300000</c:v>
                </c:pt>
                <c:pt idx="3">
                  <c:v>400000</c:v>
                </c:pt>
                <c:pt idx="4">
                  <c:v>4000000</c:v>
                </c:pt>
                <c:pt idx="5">
                  <c:v>656037</c:v>
                </c:pt>
                <c:pt idx="6">
                  <c:v>9000000</c:v>
                </c:pt>
                <c:pt idx="7">
                  <c:v>100000</c:v>
                </c:pt>
                <c:pt idx="8">
                  <c:v>950000</c:v>
                </c:pt>
                <c:pt idx="9">
                  <c:v>700000</c:v>
                </c:pt>
                <c:pt idx="10">
                  <c:v>1600000</c:v>
                </c:pt>
                <c:pt idx="11">
                  <c:v>90000</c:v>
                </c:pt>
                <c:pt idx="12">
                  <c:v>230000</c:v>
                </c:pt>
                <c:pt idx="13">
                  <c:v>656038</c:v>
                </c:pt>
                <c:pt idx="14">
                  <c:v>2500000</c:v>
                </c:pt>
                <c:pt idx="15">
                  <c:v>490000</c:v>
                </c:pt>
                <c:pt idx="16">
                  <c:v>2300000</c:v>
                </c:pt>
                <c:pt idx="17">
                  <c:v>3200000</c:v>
                </c:pt>
                <c:pt idx="18">
                  <c:v>1312075</c:v>
                </c:pt>
                <c:pt idx="19">
                  <c:v>3000000</c:v>
                </c:pt>
              </c:numCache>
            </c:numRef>
          </c:yVal>
          <c:smooth val="0"/>
          <c:extLst>
            <c:ext xmlns:c15="http://schemas.microsoft.com/office/drawing/2012/chart" uri="{02D57815-91ED-43cb-92C2-25804820EDAC}">
              <c15:datalabelsRange>
                <c15:f>'Summary of values  '!$D$8:$W$8</c15:f>
                <c15:dlblRangeCache>
                  <c:ptCount val="20"/>
                  <c:pt idx="0">
                    <c:v>Service 1</c:v>
                  </c:pt>
                  <c:pt idx="1">
                    <c:v>Service 2</c:v>
                  </c:pt>
                  <c:pt idx="2">
                    <c:v>Service 3</c:v>
                  </c:pt>
                  <c:pt idx="3">
                    <c:v>Service 4</c:v>
                  </c:pt>
                  <c:pt idx="4">
                    <c:v>Service 5</c:v>
                  </c:pt>
                  <c:pt idx="5">
                    <c:v>Service 6</c:v>
                  </c:pt>
                  <c:pt idx="6">
                    <c:v>Service 7</c:v>
                  </c:pt>
                  <c:pt idx="7">
                    <c:v>Service 8</c:v>
                  </c:pt>
                  <c:pt idx="8">
                    <c:v>Service 9</c:v>
                  </c:pt>
                  <c:pt idx="9">
                    <c:v>Service 10</c:v>
                  </c:pt>
                  <c:pt idx="10">
                    <c:v>Service 11</c:v>
                  </c:pt>
                  <c:pt idx="11">
                    <c:v>Service 12</c:v>
                  </c:pt>
                  <c:pt idx="12">
                    <c:v>Service 13</c:v>
                  </c:pt>
                  <c:pt idx="13">
                    <c:v>Service 14</c:v>
                  </c:pt>
                  <c:pt idx="14">
                    <c:v>Service 15</c:v>
                  </c:pt>
                  <c:pt idx="15">
                    <c:v>Service 16</c:v>
                  </c:pt>
                  <c:pt idx="16">
                    <c:v>Service 17</c:v>
                  </c:pt>
                  <c:pt idx="17">
                    <c:v>Service 18</c:v>
                  </c:pt>
                  <c:pt idx="18">
                    <c:v>Service 19</c:v>
                  </c:pt>
                  <c:pt idx="19">
                    <c:v>Service 20</c:v>
                  </c:pt>
                </c15:dlblRangeCache>
              </c15:datalabelsRange>
            </c:ext>
            <c:ext xmlns:c16="http://schemas.microsoft.com/office/drawing/2014/chart" uri="{C3380CC4-5D6E-409C-BE32-E72D297353CC}">
              <c16:uniqueId val="{00000003-823C-4E14-A1EC-46A73BB30B9C}"/>
            </c:ext>
          </c:extLst>
        </c:ser>
        <c:dLbls>
          <c:showLegendKey val="0"/>
          <c:showVal val="0"/>
          <c:showCatName val="0"/>
          <c:showSerName val="0"/>
          <c:showPercent val="0"/>
          <c:showBubbleSize val="0"/>
        </c:dLbls>
        <c:axId val="582910112"/>
        <c:axId val="877082176"/>
        <c:extLst/>
      </c:scatterChart>
      <c:valAx>
        <c:axId val="582910112"/>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Value</a:t>
                </a:r>
              </a:p>
            </c:rich>
          </c:tx>
          <c:layout>
            <c:manualLayout>
              <c:xMode val="edge"/>
              <c:yMode val="edge"/>
              <c:x val="0.4869048202687648"/>
              <c:y val="0.902340257241600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85725" cap="flat" cmpd="sng" algn="ctr">
            <a:solidFill>
              <a:srgbClr val="99CF91"/>
            </a:solidFill>
            <a:round/>
            <a:tailEnd type="triangle"/>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7082176"/>
        <c:crosses val="autoZero"/>
        <c:crossBetween val="midCat"/>
      </c:valAx>
      <c:valAx>
        <c:axId val="877082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Cost</a:t>
                </a:r>
              </a:p>
            </c:rich>
          </c:tx>
          <c:layout>
            <c:manualLayout>
              <c:xMode val="edge"/>
              <c:yMode val="edge"/>
              <c:x val="1.6690124007778383E-2"/>
              <c:y val="0.4297815779356693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76200" cap="flat" cmpd="sng" algn="ctr">
            <a:solidFill>
              <a:srgbClr val="99CF91"/>
            </a:solidFill>
            <a:round/>
            <a:tailEnd type="triangle"/>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829101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1</xdr:row>
      <xdr:rowOff>95251</xdr:rowOff>
    </xdr:from>
    <xdr:to>
      <xdr:col>1</xdr:col>
      <xdr:colOff>1714500</xdr:colOff>
      <xdr:row>1</xdr:row>
      <xdr:rowOff>653781</xdr:rowOff>
    </xdr:to>
    <xdr:pic>
      <xdr:nvPicPr>
        <xdr:cNvPr id="7" name="Picture 6">
          <a:extLst>
            <a:ext uri="{FF2B5EF4-FFF2-40B4-BE49-F238E27FC236}">
              <a16:creationId xmlns:a16="http://schemas.microsoft.com/office/drawing/2014/main" id="{CB3AF30C-C6E1-4214-BBBC-B6E874FFC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95251"/>
          <a:ext cx="1533525" cy="5585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1</xdr:row>
      <xdr:rowOff>104775</xdr:rowOff>
    </xdr:from>
    <xdr:to>
      <xdr:col>2</xdr:col>
      <xdr:colOff>914400</xdr:colOff>
      <xdr:row>5</xdr:row>
      <xdr:rowOff>53705</xdr:rowOff>
    </xdr:to>
    <xdr:pic>
      <xdr:nvPicPr>
        <xdr:cNvPr id="2" name="Picture 1">
          <a:extLst>
            <a:ext uri="{FF2B5EF4-FFF2-40B4-BE49-F238E27FC236}">
              <a16:creationId xmlns:a16="http://schemas.microsoft.com/office/drawing/2014/main" id="{E562A459-D1F7-43C7-858A-A4DBE6E16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04775"/>
          <a:ext cx="1533525" cy="5585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85725</xdr:colOff>
      <xdr:row>1</xdr:row>
      <xdr:rowOff>114300</xdr:rowOff>
    </xdr:from>
    <xdr:to>
      <xdr:col>2</xdr:col>
      <xdr:colOff>914400</xdr:colOff>
      <xdr:row>5</xdr:row>
      <xdr:rowOff>63230</xdr:rowOff>
    </xdr:to>
    <xdr:pic>
      <xdr:nvPicPr>
        <xdr:cNvPr id="2" name="Picture 1">
          <a:extLst>
            <a:ext uri="{FF2B5EF4-FFF2-40B4-BE49-F238E27FC236}">
              <a16:creationId xmlns:a16="http://schemas.microsoft.com/office/drawing/2014/main" id="{019E6BB0-68D6-4BCC-A68F-922D60CAB8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14300"/>
          <a:ext cx="1533525" cy="55853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1</xdr:row>
      <xdr:rowOff>95250</xdr:rowOff>
    </xdr:from>
    <xdr:to>
      <xdr:col>2</xdr:col>
      <xdr:colOff>923925</xdr:colOff>
      <xdr:row>5</xdr:row>
      <xdr:rowOff>44180</xdr:rowOff>
    </xdr:to>
    <xdr:pic>
      <xdr:nvPicPr>
        <xdr:cNvPr id="2" name="Picture 1">
          <a:extLst>
            <a:ext uri="{FF2B5EF4-FFF2-40B4-BE49-F238E27FC236}">
              <a16:creationId xmlns:a16="http://schemas.microsoft.com/office/drawing/2014/main" id="{4658C141-6864-41F7-8161-3B36A5A6A8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533525" cy="55853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95250</xdr:colOff>
      <xdr:row>1</xdr:row>
      <xdr:rowOff>85725</xdr:rowOff>
    </xdr:from>
    <xdr:to>
      <xdr:col>2</xdr:col>
      <xdr:colOff>923925</xdr:colOff>
      <xdr:row>5</xdr:row>
      <xdr:rowOff>34655</xdr:rowOff>
    </xdr:to>
    <xdr:pic>
      <xdr:nvPicPr>
        <xdr:cNvPr id="2" name="Picture 1">
          <a:extLst>
            <a:ext uri="{FF2B5EF4-FFF2-40B4-BE49-F238E27FC236}">
              <a16:creationId xmlns:a16="http://schemas.microsoft.com/office/drawing/2014/main" id="{2D198EFD-0A5A-4A8B-82BB-F0C870E53E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5725"/>
          <a:ext cx="1533525" cy="55853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2</xdr:col>
      <xdr:colOff>895350</xdr:colOff>
      <xdr:row>5</xdr:row>
      <xdr:rowOff>25130</xdr:rowOff>
    </xdr:to>
    <xdr:pic>
      <xdr:nvPicPr>
        <xdr:cNvPr id="2" name="Picture 1">
          <a:extLst>
            <a:ext uri="{FF2B5EF4-FFF2-40B4-BE49-F238E27FC236}">
              <a16:creationId xmlns:a16="http://schemas.microsoft.com/office/drawing/2014/main" id="{75FD4E23-8FA1-40BF-90EF-E777B9A5D8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1533525" cy="55853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76200</xdr:colOff>
      <xdr:row>1</xdr:row>
      <xdr:rowOff>76200</xdr:rowOff>
    </xdr:from>
    <xdr:to>
      <xdr:col>2</xdr:col>
      <xdr:colOff>904875</xdr:colOff>
      <xdr:row>5</xdr:row>
      <xdr:rowOff>25130</xdr:rowOff>
    </xdr:to>
    <xdr:pic>
      <xdr:nvPicPr>
        <xdr:cNvPr id="2" name="Picture 1">
          <a:extLst>
            <a:ext uri="{FF2B5EF4-FFF2-40B4-BE49-F238E27FC236}">
              <a16:creationId xmlns:a16="http://schemas.microsoft.com/office/drawing/2014/main" id="{707425BF-2FB4-444C-989A-2CA37EF654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1533525" cy="55853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123825</xdr:colOff>
      <xdr:row>4</xdr:row>
      <xdr:rowOff>57150</xdr:rowOff>
    </xdr:from>
    <xdr:to>
      <xdr:col>2</xdr:col>
      <xdr:colOff>952500</xdr:colOff>
      <xdr:row>6</xdr:row>
      <xdr:rowOff>120380</xdr:rowOff>
    </xdr:to>
    <xdr:pic>
      <xdr:nvPicPr>
        <xdr:cNvPr id="2" name="Picture 1">
          <a:extLst>
            <a:ext uri="{FF2B5EF4-FFF2-40B4-BE49-F238E27FC236}">
              <a16:creationId xmlns:a16="http://schemas.microsoft.com/office/drawing/2014/main" id="{8B1A726F-8948-4AE3-AEE9-CB5093FEF9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514350"/>
          <a:ext cx="1533525" cy="55853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95250</xdr:colOff>
      <xdr:row>1</xdr:row>
      <xdr:rowOff>85725</xdr:rowOff>
    </xdr:from>
    <xdr:to>
      <xdr:col>2</xdr:col>
      <xdr:colOff>923925</xdr:colOff>
      <xdr:row>5</xdr:row>
      <xdr:rowOff>34655</xdr:rowOff>
    </xdr:to>
    <xdr:pic>
      <xdr:nvPicPr>
        <xdr:cNvPr id="2" name="Picture 1">
          <a:extLst>
            <a:ext uri="{FF2B5EF4-FFF2-40B4-BE49-F238E27FC236}">
              <a16:creationId xmlns:a16="http://schemas.microsoft.com/office/drawing/2014/main" id="{E280B459-B940-4EA3-BC35-03D2BB9610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5725"/>
          <a:ext cx="1533525" cy="55853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85725</xdr:colOff>
      <xdr:row>1</xdr:row>
      <xdr:rowOff>85725</xdr:rowOff>
    </xdr:from>
    <xdr:to>
      <xdr:col>2</xdr:col>
      <xdr:colOff>914400</xdr:colOff>
      <xdr:row>5</xdr:row>
      <xdr:rowOff>34655</xdr:rowOff>
    </xdr:to>
    <xdr:pic>
      <xdr:nvPicPr>
        <xdr:cNvPr id="2" name="Picture 1">
          <a:extLst>
            <a:ext uri="{FF2B5EF4-FFF2-40B4-BE49-F238E27FC236}">
              <a16:creationId xmlns:a16="http://schemas.microsoft.com/office/drawing/2014/main" id="{50A15079-DDA7-4A53-8148-BE4A2E1D1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85725"/>
          <a:ext cx="1533525" cy="55853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76200</xdr:colOff>
      <xdr:row>1</xdr:row>
      <xdr:rowOff>66675</xdr:rowOff>
    </xdr:from>
    <xdr:to>
      <xdr:col>2</xdr:col>
      <xdr:colOff>904875</xdr:colOff>
      <xdr:row>5</xdr:row>
      <xdr:rowOff>15605</xdr:rowOff>
    </xdr:to>
    <xdr:pic>
      <xdr:nvPicPr>
        <xdr:cNvPr id="2" name="Picture 1">
          <a:extLst>
            <a:ext uri="{FF2B5EF4-FFF2-40B4-BE49-F238E27FC236}">
              <a16:creationId xmlns:a16="http://schemas.microsoft.com/office/drawing/2014/main" id="{FB5FEB21-1446-4AE1-A2C2-3040E87E16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6675"/>
          <a:ext cx="1533525" cy="558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xdr:row>
      <xdr:rowOff>95250</xdr:rowOff>
    </xdr:from>
    <xdr:to>
      <xdr:col>1</xdr:col>
      <xdr:colOff>1647825</xdr:colOff>
      <xdr:row>1</xdr:row>
      <xdr:rowOff>653780</xdr:rowOff>
    </xdr:to>
    <xdr:pic>
      <xdr:nvPicPr>
        <xdr:cNvPr id="2" name="Picture 1">
          <a:extLst>
            <a:ext uri="{FF2B5EF4-FFF2-40B4-BE49-F238E27FC236}">
              <a16:creationId xmlns:a16="http://schemas.microsoft.com/office/drawing/2014/main" id="{7672E772-FDB1-462A-8AA8-B7EE32FD5E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95250"/>
          <a:ext cx="1533525" cy="55853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76200</xdr:colOff>
      <xdr:row>1</xdr:row>
      <xdr:rowOff>95250</xdr:rowOff>
    </xdr:from>
    <xdr:to>
      <xdr:col>2</xdr:col>
      <xdr:colOff>904875</xdr:colOff>
      <xdr:row>5</xdr:row>
      <xdr:rowOff>44180</xdr:rowOff>
    </xdr:to>
    <xdr:pic>
      <xdr:nvPicPr>
        <xdr:cNvPr id="2" name="Picture 1">
          <a:extLst>
            <a:ext uri="{FF2B5EF4-FFF2-40B4-BE49-F238E27FC236}">
              <a16:creationId xmlns:a16="http://schemas.microsoft.com/office/drawing/2014/main" id="{DB42F234-5C12-411A-9613-A75BF83D66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95250"/>
          <a:ext cx="1533525" cy="55853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2</xdr:col>
      <xdr:colOff>895350</xdr:colOff>
      <xdr:row>5</xdr:row>
      <xdr:rowOff>6080</xdr:rowOff>
    </xdr:to>
    <xdr:pic>
      <xdr:nvPicPr>
        <xdr:cNvPr id="2" name="Picture 1">
          <a:extLst>
            <a:ext uri="{FF2B5EF4-FFF2-40B4-BE49-F238E27FC236}">
              <a16:creationId xmlns:a16="http://schemas.microsoft.com/office/drawing/2014/main" id="{44155FEA-20D0-4F2F-BDDB-32081D2FE6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57150"/>
          <a:ext cx="1533525" cy="55853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114300</xdr:colOff>
      <xdr:row>1</xdr:row>
      <xdr:rowOff>123825</xdr:rowOff>
    </xdr:from>
    <xdr:to>
      <xdr:col>2</xdr:col>
      <xdr:colOff>942975</xdr:colOff>
      <xdr:row>5</xdr:row>
      <xdr:rowOff>72755</xdr:rowOff>
    </xdr:to>
    <xdr:pic>
      <xdr:nvPicPr>
        <xdr:cNvPr id="2" name="Picture 1">
          <a:extLst>
            <a:ext uri="{FF2B5EF4-FFF2-40B4-BE49-F238E27FC236}">
              <a16:creationId xmlns:a16="http://schemas.microsoft.com/office/drawing/2014/main" id="{6B06C4C7-9F31-4C0F-8A91-63417FBD06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23825"/>
          <a:ext cx="1533525" cy="55853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66675</xdr:colOff>
      <xdr:row>1</xdr:row>
      <xdr:rowOff>104775</xdr:rowOff>
    </xdr:from>
    <xdr:to>
      <xdr:col>2</xdr:col>
      <xdr:colOff>895350</xdr:colOff>
      <xdr:row>5</xdr:row>
      <xdr:rowOff>53705</xdr:rowOff>
    </xdr:to>
    <xdr:pic>
      <xdr:nvPicPr>
        <xdr:cNvPr id="2" name="Picture 1">
          <a:extLst>
            <a:ext uri="{FF2B5EF4-FFF2-40B4-BE49-F238E27FC236}">
              <a16:creationId xmlns:a16="http://schemas.microsoft.com/office/drawing/2014/main" id="{E9F4D23A-DBBB-4B0C-9F8D-5021193F0D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04775"/>
          <a:ext cx="1533525" cy="55853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57150</xdr:colOff>
      <xdr:row>1</xdr:row>
      <xdr:rowOff>85725</xdr:rowOff>
    </xdr:from>
    <xdr:to>
      <xdr:col>2</xdr:col>
      <xdr:colOff>885825</xdr:colOff>
      <xdr:row>5</xdr:row>
      <xdr:rowOff>34655</xdr:rowOff>
    </xdr:to>
    <xdr:pic>
      <xdr:nvPicPr>
        <xdr:cNvPr id="2" name="Picture 1">
          <a:extLst>
            <a:ext uri="{FF2B5EF4-FFF2-40B4-BE49-F238E27FC236}">
              <a16:creationId xmlns:a16="http://schemas.microsoft.com/office/drawing/2014/main" id="{F354001F-9CBA-4132-9B70-0EC146DDC7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85725"/>
          <a:ext cx="1533525" cy="55853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85725</xdr:colOff>
      <xdr:row>1</xdr:row>
      <xdr:rowOff>76200</xdr:rowOff>
    </xdr:from>
    <xdr:to>
      <xdr:col>2</xdr:col>
      <xdr:colOff>914400</xdr:colOff>
      <xdr:row>5</xdr:row>
      <xdr:rowOff>25130</xdr:rowOff>
    </xdr:to>
    <xdr:pic>
      <xdr:nvPicPr>
        <xdr:cNvPr id="2" name="Picture 1">
          <a:extLst>
            <a:ext uri="{FF2B5EF4-FFF2-40B4-BE49-F238E27FC236}">
              <a16:creationId xmlns:a16="http://schemas.microsoft.com/office/drawing/2014/main" id="{BEFEFACC-F8E6-484C-93BD-609162B36B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76200"/>
          <a:ext cx="1533525" cy="55853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66675</xdr:colOff>
      <xdr:row>1</xdr:row>
      <xdr:rowOff>85725</xdr:rowOff>
    </xdr:from>
    <xdr:to>
      <xdr:col>2</xdr:col>
      <xdr:colOff>895350</xdr:colOff>
      <xdr:row>5</xdr:row>
      <xdr:rowOff>34655</xdr:rowOff>
    </xdr:to>
    <xdr:pic>
      <xdr:nvPicPr>
        <xdr:cNvPr id="2" name="Picture 1">
          <a:extLst>
            <a:ext uri="{FF2B5EF4-FFF2-40B4-BE49-F238E27FC236}">
              <a16:creationId xmlns:a16="http://schemas.microsoft.com/office/drawing/2014/main" id="{CE46F54A-C588-4F9A-993E-E93A38023A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1533525" cy="5585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15875</xdr:colOff>
      <xdr:row>2</xdr:row>
      <xdr:rowOff>0</xdr:rowOff>
    </xdr:from>
    <xdr:to>
      <xdr:col>20</xdr:col>
      <xdr:colOff>476250</xdr:colOff>
      <xdr:row>37</xdr:row>
      <xdr:rowOff>0</xdr:rowOff>
    </xdr:to>
    <xdr:graphicFrame macro="">
      <xdr:nvGraphicFramePr>
        <xdr:cNvPr id="2" name="Chart 1">
          <a:extLst>
            <a:ext uri="{FF2B5EF4-FFF2-40B4-BE49-F238E27FC236}">
              <a16:creationId xmlns:a16="http://schemas.microsoft.com/office/drawing/2014/main" id="{632299A4-019B-435E-A9A2-8944B22D4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63500</xdr:colOff>
      <xdr:row>10</xdr:row>
      <xdr:rowOff>168275</xdr:rowOff>
    </xdr:from>
    <xdr:ext cx="4716869" cy="682174"/>
    <xdr:sp macro="" textlink="">
      <xdr:nvSpPr>
        <xdr:cNvPr id="3" name="TextBox 2">
          <a:extLst>
            <a:ext uri="{FF2B5EF4-FFF2-40B4-BE49-F238E27FC236}">
              <a16:creationId xmlns:a16="http://schemas.microsoft.com/office/drawing/2014/main" id="{A1BBD533-BB9D-42E4-A43A-31C7DD98BE6F}"/>
            </a:ext>
          </a:extLst>
        </xdr:cNvPr>
        <xdr:cNvSpPr txBox="1"/>
      </xdr:nvSpPr>
      <xdr:spPr>
        <a:xfrm>
          <a:off x="1806575" y="1692275"/>
          <a:ext cx="4716869" cy="682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4000">
              <a:solidFill>
                <a:srgbClr val="E0603A">
                  <a:alpha val="65000"/>
                </a:srgbClr>
              </a:solidFill>
              <a:latin typeface="Arial" panose="020B0604020202020204" pitchFamily="34" charset="0"/>
              <a:cs typeface="Arial" panose="020B0604020202020204" pitchFamily="34" charset="0"/>
            </a:rPr>
            <a:t>Priority</a:t>
          </a:r>
          <a:r>
            <a:rPr lang="en-AU" sz="4000" baseline="0">
              <a:solidFill>
                <a:srgbClr val="E0603A">
                  <a:alpha val="65000"/>
                </a:srgbClr>
              </a:solidFill>
              <a:latin typeface="Arial" panose="020B0604020202020204" pitchFamily="34" charset="0"/>
              <a:cs typeface="Arial" panose="020B0604020202020204" pitchFamily="34" charset="0"/>
            </a:rPr>
            <a:t> 1 for review </a:t>
          </a:r>
          <a:endParaRPr lang="en-AU" sz="4000">
            <a:solidFill>
              <a:srgbClr val="E0603A">
                <a:alpha val="65000"/>
              </a:srgbClr>
            </a:solidFill>
            <a:latin typeface="Arial" panose="020B0604020202020204" pitchFamily="34" charset="0"/>
            <a:cs typeface="Arial" panose="020B0604020202020204" pitchFamily="34" charset="0"/>
          </a:endParaRPr>
        </a:p>
      </xdr:txBody>
    </xdr:sp>
    <xdr:clientData/>
  </xdr:oneCellAnchor>
  <xdr:oneCellAnchor>
    <xdr:from>
      <xdr:col>4</xdr:col>
      <xdr:colOff>111125</xdr:colOff>
      <xdr:row>22</xdr:row>
      <xdr:rowOff>66675</xdr:rowOff>
    </xdr:from>
    <xdr:ext cx="4716869" cy="682174"/>
    <xdr:sp macro="" textlink="">
      <xdr:nvSpPr>
        <xdr:cNvPr id="4" name="TextBox 3">
          <a:extLst>
            <a:ext uri="{FF2B5EF4-FFF2-40B4-BE49-F238E27FC236}">
              <a16:creationId xmlns:a16="http://schemas.microsoft.com/office/drawing/2014/main" id="{12045EE9-9D29-4E94-B40D-B41A736EBE26}"/>
            </a:ext>
          </a:extLst>
        </xdr:cNvPr>
        <xdr:cNvSpPr txBox="1"/>
      </xdr:nvSpPr>
      <xdr:spPr>
        <a:xfrm>
          <a:off x="1854200" y="3876675"/>
          <a:ext cx="4716869" cy="682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4000">
              <a:solidFill>
                <a:srgbClr val="363F7C">
                  <a:alpha val="40000"/>
                </a:srgbClr>
              </a:solidFill>
              <a:latin typeface="Arial" panose="020B0604020202020204" pitchFamily="34" charset="0"/>
              <a:cs typeface="Arial" panose="020B0604020202020204" pitchFamily="34" charset="0"/>
            </a:rPr>
            <a:t>Priority</a:t>
          </a:r>
          <a:r>
            <a:rPr lang="en-AU" sz="4000" baseline="0">
              <a:solidFill>
                <a:srgbClr val="363F7C">
                  <a:alpha val="40000"/>
                </a:srgbClr>
              </a:solidFill>
              <a:latin typeface="Arial" panose="020B0604020202020204" pitchFamily="34" charset="0"/>
              <a:cs typeface="Arial" panose="020B0604020202020204" pitchFamily="34" charset="0"/>
            </a:rPr>
            <a:t> 2 for review </a:t>
          </a:r>
          <a:endParaRPr lang="en-AU" sz="4000">
            <a:solidFill>
              <a:srgbClr val="363F7C">
                <a:alpha val="40000"/>
              </a:srgbClr>
            </a:solidFill>
            <a:latin typeface="Arial" panose="020B0604020202020204" pitchFamily="34" charset="0"/>
            <a:cs typeface="Arial" panose="020B0604020202020204" pitchFamily="34" charset="0"/>
          </a:endParaRPr>
        </a:p>
      </xdr:txBody>
    </xdr:sp>
    <xdr:clientData/>
  </xdr:oneCellAnchor>
  <xdr:oneCellAnchor>
    <xdr:from>
      <xdr:col>14</xdr:col>
      <xdr:colOff>82550</xdr:colOff>
      <xdr:row>37</xdr:row>
      <xdr:rowOff>0</xdr:rowOff>
    </xdr:from>
    <xdr:ext cx="184731" cy="264560"/>
    <xdr:sp macro="" textlink="">
      <xdr:nvSpPr>
        <xdr:cNvPr id="5" name="TextBox 4">
          <a:extLst>
            <a:ext uri="{FF2B5EF4-FFF2-40B4-BE49-F238E27FC236}">
              <a16:creationId xmlns:a16="http://schemas.microsoft.com/office/drawing/2014/main" id="{4776F28C-246C-42DA-88C6-F35AB070EC6C}"/>
            </a:ext>
          </a:extLst>
        </xdr:cNvPr>
        <xdr:cNvSpPr txBox="1"/>
      </xdr:nvSpPr>
      <xdr:spPr>
        <a:xfrm>
          <a:off x="8007350"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511175</xdr:colOff>
      <xdr:row>22</xdr:row>
      <xdr:rowOff>123825</xdr:rowOff>
    </xdr:from>
    <xdr:ext cx="4346639" cy="682174"/>
    <xdr:sp macro="" textlink="">
      <xdr:nvSpPr>
        <xdr:cNvPr id="6" name="TextBox 5">
          <a:extLst>
            <a:ext uri="{FF2B5EF4-FFF2-40B4-BE49-F238E27FC236}">
              <a16:creationId xmlns:a16="http://schemas.microsoft.com/office/drawing/2014/main" id="{05296173-B416-412F-B45E-1B0188C970B7}"/>
            </a:ext>
          </a:extLst>
        </xdr:cNvPr>
        <xdr:cNvSpPr txBox="1"/>
      </xdr:nvSpPr>
      <xdr:spPr>
        <a:xfrm>
          <a:off x="6902450" y="3933825"/>
          <a:ext cx="4346639" cy="682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4000">
              <a:solidFill>
                <a:srgbClr val="363F7C">
                  <a:alpha val="40000"/>
                </a:srgbClr>
              </a:solidFill>
              <a:latin typeface="Arial" panose="020B0604020202020204" pitchFamily="34" charset="0"/>
              <a:cs typeface="Arial" panose="020B0604020202020204" pitchFamily="34" charset="0"/>
            </a:rPr>
            <a:t>Preferred services</a:t>
          </a:r>
        </a:p>
      </xdr:txBody>
    </xdr:sp>
    <xdr:clientData/>
  </xdr:oneCellAnchor>
  <xdr:oneCellAnchor>
    <xdr:from>
      <xdr:col>12</xdr:col>
      <xdr:colOff>371475</xdr:colOff>
      <xdr:row>10</xdr:row>
      <xdr:rowOff>149225</xdr:rowOff>
    </xdr:from>
    <xdr:ext cx="4574329" cy="682174"/>
    <xdr:sp macro="" textlink="">
      <xdr:nvSpPr>
        <xdr:cNvPr id="7" name="TextBox 6">
          <a:extLst>
            <a:ext uri="{FF2B5EF4-FFF2-40B4-BE49-F238E27FC236}">
              <a16:creationId xmlns:a16="http://schemas.microsoft.com/office/drawing/2014/main" id="{060B038D-C5BF-4E69-9898-781EA16D51BA}"/>
            </a:ext>
          </a:extLst>
        </xdr:cNvPr>
        <xdr:cNvSpPr txBox="1"/>
      </xdr:nvSpPr>
      <xdr:spPr>
        <a:xfrm>
          <a:off x="6762750" y="1673225"/>
          <a:ext cx="4574329" cy="682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4000">
              <a:solidFill>
                <a:srgbClr val="363F7C">
                  <a:alpha val="40000"/>
                </a:srgbClr>
              </a:solidFill>
              <a:latin typeface="Arial" panose="020B0604020202020204" pitchFamily="34" charset="0"/>
              <a:cs typeface="Arial" panose="020B0604020202020204" pitchFamily="34" charset="0"/>
            </a:rPr>
            <a:t>Priority 3 for review</a:t>
          </a:r>
        </a:p>
      </xdr:txBody>
    </xdr:sp>
    <xdr:clientData/>
  </xdr:oneCellAnchor>
  <xdr:twoCellAnchor editAs="oneCell">
    <xdr:from>
      <xdr:col>1</xdr:col>
      <xdr:colOff>85725</xdr:colOff>
      <xdr:row>1</xdr:row>
      <xdr:rowOff>85725</xdr:rowOff>
    </xdr:from>
    <xdr:to>
      <xdr:col>3</xdr:col>
      <xdr:colOff>457200</xdr:colOff>
      <xdr:row>1</xdr:row>
      <xdr:rowOff>644255</xdr:rowOff>
    </xdr:to>
    <xdr:pic>
      <xdr:nvPicPr>
        <xdr:cNvPr id="8" name="Picture 7">
          <a:extLst>
            <a:ext uri="{FF2B5EF4-FFF2-40B4-BE49-F238E27FC236}">
              <a16:creationId xmlns:a16="http://schemas.microsoft.com/office/drawing/2014/main" id="{01C128F7-A152-4192-AA38-FF84FFF21B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85725"/>
          <a:ext cx="1533525" cy="558530"/>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0.0583</cdr:x>
      <cdr:y>0.46352</cdr:y>
    </cdr:from>
    <cdr:to>
      <cdr:x>0.98927</cdr:x>
      <cdr:y>0.4652</cdr:y>
    </cdr:to>
    <cdr:cxnSp macro="">
      <cdr:nvCxnSpPr>
        <cdr:cNvPr id="3" name="Straight Connector 2">
          <a:extLst xmlns:a="http://schemas.openxmlformats.org/drawingml/2006/main">
            <a:ext uri="{FF2B5EF4-FFF2-40B4-BE49-F238E27FC236}">
              <a16:creationId xmlns:a16="http://schemas.microsoft.com/office/drawing/2014/main" id="{4E6FDD33-8625-4055-894B-BA5FCAF1E437}"/>
            </a:ext>
          </a:extLst>
        </cdr:cNvPr>
        <cdr:cNvCxnSpPr/>
      </cdr:nvCxnSpPr>
      <cdr:spPr>
        <a:xfrm xmlns:a="http://schemas.openxmlformats.org/drawingml/2006/main">
          <a:off x="731481" y="3255347"/>
          <a:ext cx="11681440" cy="11799"/>
        </a:xfrm>
        <a:prstGeom xmlns:a="http://schemas.openxmlformats.org/drawingml/2006/main" prst="line">
          <a:avLst/>
        </a:prstGeom>
        <a:ln xmlns:a="http://schemas.openxmlformats.org/drawingml/2006/main" w="28575">
          <a:solidFill>
            <a:schemeClr val="bg2">
              <a:lumMod val="9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0.53897</cdr:x>
      <cdr:y>0.12655</cdr:y>
    </cdr:from>
    <cdr:to>
      <cdr:x>0.53986</cdr:x>
      <cdr:y>0.84125</cdr:y>
    </cdr:to>
    <cdr:cxnSp macro="">
      <cdr:nvCxnSpPr>
        <cdr:cNvPr id="6" name="Straight Connector 5">
          <a:extLst xmlns:a="http://schemas.openxmlformats.org/drawingml/2006/main">
            <a:ext uri="{FF2B5EF4-FFF2-40B4-BE49-F238E27FC236}">
              <a16:creationId xmlns:a16="http://schemas.microsoft.com/office/drawing/2014/main" id="{3E41D747-8279-4D76-B039-55017689280B}"/>
            </a:ext>
          </a:extLst>
        </cdr:cNvPr>
        <cdr:cNvCxnSpPr/>
      </cdr:nvCxnSpPr>
      <cdr:spPr>
        <a:xfrm xmlns:a="http://schemas.openxmlformats.org/drawingml/2006/main">
          <a:off x="6762718" y="888764"/>
          <a:ext cx="11204" cy="5019394"/>
        </a:xfrm>
        <a:prstGeom xmlns:a="http://schemas.openxmlformats.org/drawingml/2006/main" prst="line">
          <a:avLst/>
        </a:prstGeom>
        <a:ln xmlns:a="http://schemas.openxmlformats.org/drawingml/2006/main" w="28575">
          <a:solidFill>
            <a:schemeClr val="bg2">
              <a:lumMod val="9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0.10566</cdr:x>
      <cdr:y>0.90647</cdr:y>
    </cdr:from>
    <cdr:to>
      <cdr:x>0.23645</cdr:x>
      <cdr:y>1</cdr:y>
    </cdr:to>
    <cdr:sp macro="" textlink="">
      <cdr:nvSpPr>
        <cdr:cNvPr id="10" name="TextBox 1">
          <a:extLst xmlns:a="http://schemas.openxmlformats.org/drawingml/2006/main">
            <a:ext uri="{FF2B5EF4-FFF2-40B4-BE49-F238E27FC236}">
              <a16:creationId xmlns:a16="http://schemas.microsoft.com/office/drawing/2014/main" id="{AF35B260-2B34-409F-A00E-CDDCFC6585A0}"/>
            </a:ext>
          </a:extLst>
        </cdr:cNvPr>
        <cdr:cNvSpPr txBox="1"/>
      </cdr:nvSpPr>
      <cdr:spPr>
        <a:xfrm xmlns:a="http://schemas.openxmlformats.org/drawingml/2006/main">
          <a:off x="1325129" y="6360473"/>
          <a:ext cx="1640271" cy="6562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400">
              <a:solidFill>
                <a:srgbClr val="363F7C"/>
              </a:solidFill>
              <a:latin typeface="Arial" panose="020B0604020202020204" pitchFamily="34" charset="0"/>
              <a:cs typeface="Arial" panose="020B0604020202020204" pitchFamily="34" charset="0"/>
            </a:rPr>
            <a:t>Low</a:t>
          </a:r>
        </a:p>
      </cdr:txBody>
    </cdr:sp>
  </cdr:relSizeAnchor>
  <cdr:relSizeAnchor xmlns:cdr="http://schemas.openxmlformats.org/drawingml/2006/chartDrawing">
    <cdr:from>
      <cdr:x>0.90496</cdr:x>
      <cdr:y>0.90888</cdr:y>
    </cdr:from>
    <cdr:to>
      <cdr:x>0.9531</cdr:x>
      <cdr:y>0.98481</cdr:y>
    </cdr:to>
    <cdr:sp macro="" textlink="">
      <cdr:nvSpPr>
        <cdr:cNvPr id="12" name="TextBox 1">
          <a:extLst xmlns:a="http://schemas.openxmlformats.org/drawingml/2006/main">
            <a:ext uri="{FF2B5EF4-FFF2-40B4-BE49-F238E27FC236}">
              <a16:creationId xmlns:a16="http://schemas.microsoft.com/office/drawing/2014/main" id="{A8D8741B-2C4C-49E2-A989-63A5680FDBB5}"/>
            </a:ext>
          </a:extLst>
        </cdr:cNvPr>
        <cdr:cNvSpPr txBox="1"/>
      </cdr:nvSpPr>
      <cdr:spPr>
        <a:xfrm xmlns:a="http://schemas.openxmlformats.org/drawingml/2006/main">
          <a:off x="11352241" y="6377400"/>
          <a:ext cx="603889" cy="5327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400" b="0">
              <a:solidFill>
                <a:srgbClr val="363F7C"/>
              </a:solidFill>
              <a:latin typeface="Arial" panose="020B0604020202020204" pitchFamily="34" charset="0"/>
              <a:cs typeface="Arial" panose="020B0604020202020204" pitchFamily="34" charset="0"/>
            </a:rPr>
            <a:t>High</a:t>
          </a:r>
        </a:p>
      </cdr:txBody>
    </cdr:sp>
  </cdr:relSizeAnchor>
  <cdr:relSizeAnchor xmlns:cdr="http://schemas.openxmlformats.org/drawingml/2006/chartDrawing">
    <cdr:from>
      <cdr:x>5.12695E-5</cdr:x>
      <cdr:y>0.51634</cdr:y>
    </cdr:from>
    <cdr:to>
      <cdr:x>0.05243</cdr:x>
      <cdr:y>0.7499</cdr:y>
    </cdr:to>
    <cdr:sp macro="" textlink="">
      <cdr:nvSpPr>
        <cdr:cNvPr id="11" name="TextBox 1">
          <a:extLst xmlns:a="http://schemas.openxmlformats.org/drawingml/2006/main">
            <a:ext uri="{FF2B5EF4-FFF2-40B4-BE49-F238E27FC236}">
              <a16:creationId xmlns:a16="http://schemas.microsoft.com/office/drawing/2014/main" id="{4DC9C92D-B360-433F-9D9F-734A2BFF567B}"/>
            </a:ext>
          </a:extLst>
        </cdr:cNvPr>
        <cdr:cNvSpPr txBox="1"/>
      </cdr:nvSpPr>
      <cdr:spPr>
        <a:xfrm xmlns:a="http://schemas.openxmlformats.org/drawingml/2006/main" rot="16200000">
          <a:off x="-490982" y="3934241"/>
          <a:ext cx="1557261" cy="5741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400">
              <a:solidFill>
                <a:srgbClr val="363F7C"/>
              </a:solidFill>
              <a:latin typeface="Arial" panose="020B0604020202020204" pitchFamily="34" charset="0"/>
              <a:cs typeface="Arial" panose="020B0604020202020204" pitchFamily="34" charset="0"/>
            </a:rPr>
            <a:t>Low</a:t>
          </a:r>
        </a:p>
      </cdr:txBody>
    </cdr:sp>
  </cdr:relSizeAnchor>
  <cdr:relSizeAnchor xmlns:cdr="http://schemas.openxmlformats.org/drawingml/2006/chartDrawing">
    <cdr:from>
      <cdr:x>0.00421</cdr:x>
      <cdr:y>0.10392</cdr:y>
    </cdr:from>
    <cdr:to>
      <cdr:x>0.05637</cdr:x>
      <cdr:y>0.18993</cdr:y>
    </cdr:to>
    <cdr:sp macro="" textlink="">
      <cdr:nvSpPr>
        <cdr:cNvPr id="13" name="TextBox 1">
          <a:extLst xmlns:a="http://schemas.openxmlformats.org/drawingml/2006/main">
            <a:ext uri="{FF2B5EF4-FFF2-40B4-BE49-F238E27FC236}">
              <a16:creationId xmlns:a16="http://schemas.microsoft.com/office/drawing/2014/main" id="{27BFC31F-7376-4C06-8828-AABF3D82B335}"/>
            </a:ext>
          </a:extLst>
        </cdr:cNvPr>
        <cdr:cNvSpPr txBox="1"/>
      </cdr:nvSpPr>
      <cdr:spPr>
        <a:xfrm xmlns:a="http://schemas.openxmlformats.org/drawingml/2006/main" rot="16200000">
          <a:off x="45301" y="693742"/>
          <a:ext cx="573471" cy="57176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400" b="0">
              <a:solidFill>
                <a:srgbClr val="363F7C"/>
              </a:solidFill>
              <a:latin typeface="Arial" panose="020B0604020202020204" pitchFamily="34" charset="0"/>
              <a:cs typeface="Arial" panose="020B0604020202020204" pitchFamily="34" charset="0"/>
            </a:rPr>
            <a:t>High</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100853</xdr:colOff>
      <xdr:row>1</xdr:row>
      <xdr:rowOff>78441</xdr:rowOff>
    </xdr:from>
    <xdr:to>
      <xdr:col>1</xdr:col>
      <xdr:colOff>1634378</xdr:colOff>
      <xdr:row>5</xdr:row>
      <xdr:rowOff>9442</xdr:rowOff>
    </xdr:to>
    <xdr:pic>
      <xdr:nvPicPr>
        <xdr:cNvPr id="2" name="Picture 1">
          <a:extLst>
            <a:ext uri="{FF2B5EF4-FFF2-40B4-BE49-F238E27FC236}">
              <a16:creationId xmlns:a16="http://schemas.microsoft.com/office/drawing/2014/main" id="{07E9CFAA-9A79-493C-A164-1EA4FC25AE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53" y="78441"/>
          <a:ext cx="1533525" cy="5585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1</xdr:row>
      <xdr:rowOff>95250</xdr:rowOff>
    </xdr:from>
    <xdr:to>
      <xdr:col>2</xdr:col>
      <xdr:colOff>1323975</xdr:colOff>
      <xdr:row>5</xdr:row>
      <xdr:rowOff>44180</xdr:rowOff>
    </xdr:to>
    <xdr:pic>
      <xdr:nvPicPr>
        <xdr:cNvPr id="2" name="Picture 1">
          <a:extLst>
            <a:ext uri="{FF2B5EF4-FFF2-40B4-BE49-F238E27FC236}">
              <a16:creationId xmlns:a16="http://schemas.microsoft.com/office/drawing/2014/main" id="{3F93971B-C3FE-49A5-8B96-2224032CF4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95250"/>
          <a:ext cx="1533525" cy="5585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1</xdr:row>
      <xdr:rowOff>95250</xdr:rowOff>
    </xdr:from>
    <xdr:to>
      <xdr:col>2</xdr:col>
      <xdr:colOff>914400</xdr:colOff>
      <xdr:row>5</xdr:row>
      <xdr:rowOff>44180</xdr:rowOff>
    </xdr:to>
    <xdr:pic>
      <xdr:nvPicPr>
        <xdr:cNvPr id="2" name="Picture 1">
          <a:extLst>
            <a:ext uri="{FF2B5EF4-FFF2-40B4-BE49-F238E27FC236}">
              <a16:creationId xmlns:a16="http://schemas.microsoft.com/office/drawing/2014/main" id="{499A492D-6489-4139-9D63-AF05846693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1533525" cy="5585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104775</xdr:colOff>
      <xdr:row>1</xdr:row>
      <xdr:rowOff>104775</xdr:rowOff>
    </xdr:from>
    <xdr:to>
      <xdr:col>2</xdr:col>
      <xdr:colOff>933450</xdr:colOff>
      <xdr:row>5</xdr:row>
      <xdr:rowOff>53705</xdr:rowOff>
    </xdr:to>
    <xdr:pic>
      <xdr:nvPicPr>
        <xdr:cNvPr id="2" name="Picture 1">
          <a:extLst>
            <a:ext uri="{FF2B5EF4-FFF2-40B4-BE49-F238E27FC236}">
              <a16:creationId xmlns:a16="http://schemas.microsoft.com/office/drawing/2014/main" id="{7BAA170E-16F1-4A4E-B90B-BB6EF71AC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04775"/>
          <a:ext cx="1533525" cy="5585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1</xdr:row>
      <xdr:rowOff>85725</xdr:rowOff>
    </xdr:from>
    <xdr:to>
      <xdr:col>2</xdr:col>
      <xdr:colOff>923925</xdr:colOff>
      <xdr:row>5</xdr:row>
      <xdr:rowOff>34655</xdr:rowOff>
    </xdr:to>
    <xdr:pic>
      <xdr:nvPicPr>
        <xdr:cNvPr id="2" name="Picture 1">
          <a:extLst>
            <a:ext uri="{FF2B5EF4-FFF2-40B4-BE49-F238E27FC236}">
              <a16:creationId xmlns:a16="http://schemas.microsoft.com/office/drawing/2014/main" id="{E8266E95-BD8C-40BB-BDEF-74A239CB10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5725"/>
          <a:ext cx="1533525" cy="5585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A2BB-8446-43C8-BA2F-07D16CCA0E4E}">
  <dimension ref="A1:G263"/>
  <sheetViews>
    <sheetView tabSelected="1" workbookViewId="0">
      <selection activeCell="C6" sqref="C6"/>
    </sheetView>
  </sheetViews>
  <sheetFormatPr defaultColWidth="127.5703125" defaultRowHeight="15" x14ac:dyDescent="0.25"/>
  <cols>
    <col min="1" max="1" width="1.7109375" style="16" customWidth="1"/>
    <col min="2" max="2" width="182.5703125" customWidth="1"/>
    <col min="3" max="7" width="127.5703125" style="16"/>
  </cols>
  <sheetData>
    <row r="1" spans="1:7" ht="9.9499999999999993" customHeight="1" x14ac:dyDescent="0.25"/>
    <row r="2" spans="1:7" s="15" customFormat="1" ht="57" customHeight="1" x14ac:dyDescent="0.25">
      <c r="A2" s="17"/>
      <c r="B2" s="45" t="s">
        <v>58</v>
      </c>
      <c r="C2" s="17"/>
      <c r="D2" s="17"/>
      <c r="E2" s="17"/>
      <c r="F2" s="17"/>
      <c r="G2" s="17"/>
    </row>
    <row r="3" spans="1:7" s="56" customFormat="1" ht="3.75" customHeight="1" x14ac:dyDescent="0.25">
      <c r="A3" s="17"/>
      <c r="B3" s="55"/>
    </row>
    <row r="4" spans="1:7" ht="84.75" customHeight="1" x14ac:dyDescent="0.25">
      <c r="B4" s="27" t="s">
        <v>78</v>
      </c>
    </row>
    <row r="5" spans="1:7" s="24" customFormat="1" ht="21.75" customHeight="1" x14ac:dyDescent="0.25">
      <c r="A5" s="16"/>
      <c r="B5" s="23"/>
    </row>
    <row r="6" spans="1:7" ht="57" customHeight="1" x14ac:dyDescent="0.25">
      <c r="B6" s="45" t="s">
        <v>59</v>
      </c>
    </row>
    <row r="7" spans="1:7" s="24" customFormat="1" ht="3" customHeight="1" x14ac:dyDescent="0.25">
      <c r="B7" s="55"/>
    </row>
    <row r="8" spans="1:7" s="26" customFormat="1" ht="267.75" x14ac:dyDescent="0.2">
      <c r="A8" s="25"/>
      <c r="B8" s="27" t="s">
        <v>79</v>
      </c>
      <c r="C8" s="25"/>
      <c r="D8" s="25"/>
      <c r="E8" s="25"/>
      <c r="F8" s="25"/>
      <c r="G8" s="25"/>
    </row>
    <row r="9" spans="1:7" s="16" customFormat="1" ht="47.1" customHeight="1" x14ac:dyDescent="0.25">
      <c r="B9" s="18"/>
    </row>
    <row r="10" spans="1:7" s="16" customFormat="1" x14ac:dyDescent="0.25"/>
    <row r="11" spans="1:7" s="16" customFormat="1" x14ac:dyDescent="0.25"/>
    <row r="12" spans="1:7" s="16" customFormat="1" x14ac:dyDescent="0.25"/>
    <row r="13" spans="1:7" s="16" customFormat="1" x14ac:dyDescent="0.25"/>
    <row r="14" spans="1:7" s="16" customFormat="1" x14ac:dyDescent="0.25"/>
    <row r="15" spans="1:7" s="16" customFormat="1" x14ac:dyDescent="0.25"/>
    <row r="16" spans="1:7" s="16" customFormat="1" x14ac:dyDescent="0.25"/>
    <row r="17" s="16" customFormat="1" x14ac:dyDescent="0.25"/>
    <row r="18" s="16" customFormat="1" x14ac:dyDescent="0.25"/>
    <row r="19" s="16" customFormat="1" x14ac:dyDescent="0.25"/>
    <row r="20" s="16" customFormat="1" x14ac:dyDescent="0.25"/>
    <row r="21" s="16" customFormat="1" x14ac:dyDescent="0.25"/>
    <row r="22" s="16" customFormat="1" x14ac:dyDescent="0.25"/>
    <row r="23" s="16" customFormat="1" x14ac:dyDescent="0.25"/>
    <row r="24" s="16" customFormat="1" x14ac:dyDescent="0.25"/>
    <row r="25" s="16" customFormat="1" x14ac:dyDescent="0.25"/>
    <row r="26" s="16" customFormat="1" x14ac:dyDescent="0.25"/>
    <row r="27" s="16" customFormat="1" x14ac:dyDescent="0.25"/>
    <row r="28" s="16" customFormat="1" x14ac:dyDescent="0.25"/>
    <row r="29" s="16" customFormat="1" x14ac:dyDescent="0.25"/>
    <row r="30" s="16" customFormat="1" x14ac:dyDescent="0.25"/>
    <row r="31" s="16" customFormat="1" x14ac:dyDescent="0.25"/>
    <row r="32" s="16" customFormat="1" x14ac:dyDescent="0.25"/>
    <row r="33" s="16" customFormat="1" x14ac:dyDescent="0.25"/>
    <row r="34" s="16" customFormat="1" x14ac:dyDescent="0.25"/>
    <row r="35" s="16" customFormat="1" x14ac:dyDescent="0.25"/>
    <row r="36" s="16" customFormat="1" x14ac:dyDescent="0.25"/>
    <row r="37" s="16" customFormat="1" x14ac:dyDescent="0.25"/>
    <row r="38" s="16" customFormat="1" x14ac:dyDescent="0.25"/>
    <row r="39" s="16" customFormat="1" x14ac:dyDescent="0.25"/>
    <row r="40" s="16" customFormat="1" x14ac:dyDescent="0.25"/>
    <row r="41" s="16" customFormat="1" x14ac:dyDescent="0.25"/>
    <row r="42" s="16" customFormat="1" x14ac:dyDescent="0.25"/>
    <row r="43" s="16" customFormat="1" x14ac:dyDescent="0.25"/>
    <row r="44" s="16" customFormat="1" x14ac:dyDescent="0.25"/>
    <row r="45" s="16" customFormat="1" x14ac:dyDescent="0.25"/>
    <row r="46" s="16" customFormat="1" x14ac:dyDescent="0.25"/>
    <row r="47" s="16" customFormat="1" x14ac:dyDescent="0.25"/>
    <row r="48"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row r="241" s="16" customFormat="1" x14ac:dyDescent="0.25"/>
    <row r="242" s="16" customFormat="1" x14ac:dyDescent="0.25"/>
    <row r="243" s="16" customFormat="1" x14ac:dyDescent="0.25"/>
    <row r="244" s="16" customFormat="1" x14ac:dyDescent="0.25"/>
    <row r="245" s="16" customFormat="1" x14ac:dyDescent="0.25"/>
    <row r="246" s="16" customFormat="1" x14ac:dyDescent="0.25"/>
    <row r="247" s="16" customFormat="1" x14ac:dyDescent="0.25"/>
    <row r="248" s="16" customFormat="1" x14ac:dyDescent="0.25"/>
    <row r="249" s="16" customFormat="1" x14ac:dyDescent="0.25"/>
    <row r="250" s="16" customFormat="1" x14ac:dyDescent="0.25"/>
    <row r="251" s="16" customFormat="1" x14ac:dyDescent="0.25"/>
    <row r="252" s="16" customFormat="1" x14ac:dyDescent="0.25"/>
    <row r="253" s="16" customFormat="1" x14ac:dyDescent="0.25"/>
    <row r="254" s="16" customFormat="1" x14ac:dyDescent="0.25"/>
    <row r="255" s="16" customFormat="1" x14ac:dyDescent="0.25"/>
    <row r="256" s="16" customFormat="1" x14ac:dyDescent="0.25"/>
    <row r="257" spans="2:2" s="16" customFormat="1" x14ac:dyDescent="0.25"/>
    <row r="258" spans="2:2" s="16" customFormat="1" x14ac:dyDescent="0.25"/>
    <row r="259" spans="2:2" s="16" customFormat="1" x14ac:dyDescent="0.25"/>
    <row r="260" spans="2:2" s="16" customFormat="1" x14ac:dyDescent="0.25"/>
    <row r="261" spans="2:2" s="16" customFormat="1" x14ac:dyDescent="0.25"/>
    <row r="262" spans="2:2" s="16" customFormat="1" x14ac:dyDescent="0.25">
      <c r="B262"/>
    </row>
    <row r="263" spans="2:2" s="16" customFormat="1" x14ac:dyDescent="0.25">
      <c r="B26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98E01-5EBA-4CF0-8ACF-825A4A7FD5A7}">
  <sheetPr>
    <pageSetUpPr fitToPage="1"/>
  </sheetPr>
  <dimension ref="B1:EI64"/>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35</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4.25" customHeight="1" x14ac:dyDescent="0.2">
      <c r="B13" s="64" t="s">
        <v>77</v>
      </c>
      <c r="C13" s="65"/>
      <c r="D13" s="65"/>
      <c r="E13" s="65"/>
      <c r="F13" s="65"/>
      <c r="G13" s="66"/>
      <c r="I13" s="8">
        <v>5</v>
      </c>
    </row>
    <row r="14" spans="2:139" ht="4.5" customHeight="1" x14ac:dyDescent="0.2">
      <c r="B14" s="67"/>
      <c r="C14" s="68"/>
      <c r="D14" s="69"/>
      <c r="E14" s="69"/>
      <c r="F14" s="185" t="s">
        <v>4</v>
      </c>
      <c r="G14" s="184" t="s">
        <v>5</v>
      </c>
    </row>
    <row r="15" spans="2:139" ht="45.75" customHeight="1" thickBot="1" x14ac:dyDescent="0.25">
      <c r="B15" s="70"/>
      <c r="C15" s="68"/>
      <c r="D15" s="71"/>
      <c r="E15" s="71"/>
      <c r="F15" s="222"/>
      <c r="G15" s="223"/>
    </row>
    <row r="16" spans="2:139" ht="87.75" customHeight="1" thickBot="1" x14ac:dyDescent="0.25">
      <c r="B16" s="160" t="s">
        <v>11</v>
      </c>
      <c r="C16" s="213" t="s">
        <v>98</v>
      </c>
      <c r="D16" s="213"/>
      <c r="E16" s="214"/>
      <c r="F16" s="63" t="s">
        <v>2</v>
      </c>
      <c r="G16" s="81"/>
      <c r="H16" s="8">
        <f>IF($F16=$H$11,50,IF($F16=$H$12,0,error))</f>
        <v>0</v>
      </c>
    </row>
    <row r="17" spans="2:8" s="8" customFormat="1" ht="100.5" customHeight="1" thickBot="1" x14ac:dyDescent="0.25">
      <c r="B17" s="77" t="s">
        <v>12</v>
      </c>
      <c r="C17" s="189" t="s">
        <v>99</v>
      </c>
      <c r="D17" s="189"/>
      <c r="E17" s="190"/>
      <c r="F17" s="63">
        <v>2</v>
      </c>
      <c r="G17" s="81"/>
      <c r="H17" s="8">
        <f>IF(F17=$I$9,0,IF(F17=$I$10,10,IF(F17=$I$11,25,IF(F17=$I$12,40,IF(F17=$I$13,50,error)))))</f>
        <v>10</v>
      </c>
    </row>
    <row r="18" spans="2:8" ht="150" customHeight="1" thickBot="1" x14ac:dyDescent="0.25">
      <c r="B18" s="77" t="s">
        <v>13</v>
      </c>
      <c r="C18" s="189" t="s">
        <v>100</v>
      </c>
      <c r="D18" s="189"/>
      <c r="E18" s="190"/>
      <c r="F18" s="63">
        <v>1</v>
      </c>
      <c r="G18" s="81"/>
      <c r="H18" s="8">
        <f>IF(F18=$I$9,0,IF(F18=$I$10,4,IF(F18=$I$11,8,IF(F18=$I$12,12,IF(F18=$I$13,15,error)))))</f>
        <v>0</v>
      </c>
    </row>
    <row r="19" spans="2:8" s="8" customFormat="1" ht="126.75" customHeight="1" thickBot="1" x14ac:dyDescent="0.25">
      <c r="B19" s="77" t="s">
        <v>14</v>
      </c>
      <c r="C19" s="189" t="s">
        <v>101</v>
      </c>
      <c r="D19" s="189"/>
      <c r="E19" s="190"/>
      <c r="F19" s="63">
        <v>1</v>
      </c>
      <c r="G19" s="81"/>
      <c r="H19" s="8">
        <f>IF(F19=$I$9,0,IF(F19=$I$10,4,IF(F19=$I$11,8,IF(F19=$I$12,12,IF(F19=$I$13,15,error)))))</f>
        <v>0</v>
      </c>
    </row>
    <row r="20" spans="2:8" s="8" customFormat="1" ht="104.25" customHeight="1" thickBot="1" x14ac:dyDescent="0.25">
      <c r="B20" s="77" t="s">
        <v>15</v>
      </c>
      <c r="C20" s="189" t="s">
        <v>126</v>
      </c>
      <c r="D20" s="189"/>
      <c r="E20" s="190"/>
      <c r="F20" s="63">
        <v>5</v>
      </c>
      <c r="G20" s="81"/>
      <c r="H20" s="8">
        <f>IF(F20=$I$9,0,IF(F20=$I$10,4,IF(F20=$I$11,8,IF(F20=$I$12,12,IF(F20=$I$13,15,error)))))</f>
        <v>15</v>
      </c>
    </row>
    <row r="21" spans="2:8" s="8" customFormat="1" ht="105.75" customHeight="1" thickBot="1" x14ac:dyDescent="0.25">
      <c r="B21" s="77" t="s">
        <v>16</v>
      </c>
      <c r="C21" s="189" t="s">
        <v>125</v>
      </c>
      <c r="D21" s="189"/>
      <c r="E21" s="190"/>
      <c r="F21" s="63">
        <v>1</v>
      </c>
      <c r="G21" s="81"/>
      <c r="H21" s="8">
        <f>IF(F21=$I$9,0,IF(F21=$I$10,-4,IF(F21=$I$11,-8,IF(F21=$I$12,-12,IF(F21=$I$13,-15,error)))))</f>
        <v>0</v>
      </c>
    </row>
    <row r="22" spans="2:8" s="8" customFormat="1" ht="15.75" thickBot="1" x14ac:dyDescent="0.3">
      <c r="B22" s="78"/>
      <c r="C22" s="79"/>
      <c r="D22" s="80"/>
      <c r="E22" s="80"/>
      <c r="F22" s="80"/>
      <c r="G22" s="82"/>
    </row>
    <row r="23" spans="2:8" s="8" customFormat="1" ht="12.6" customHeight="1" x14ac:dyDescent="0.2">
      <c r="B23" s="216" t="s">
        <v>102</v>
      </c>
      <c r="C23" s="217"/>
      <c r="D23" s="217"/>
      <c r="E23" s="217"/>
      <c r="F23" s="217"/>
      <c r="G23" s="218"/>
    </row>
    <row r="24" spans="2:8" s="8" customFormat="1" ht="12.6" customHeight="1" x14ac:dyDescent="0.2">
      <c r="B24" s="219"/>
      <c r="C24" s="220"/>
      <c r="D24" s="220"/>
      <c r="E24" s="220"/>
      <c r="F24" s="220"/>
      <c r="G24" s="221"/>
    </row>
    <row r="25" spans="2:8" s="8" customFormat="1" ht="12.6" customHeight="1" x14ac:dyDescent="0.2">
      <c r="B25" s="219"/>
      <c r="C25" s="220"/>
      <c r="D25" s="220"/>
      <c r="E25" s="220"/>
      <c r="F25" s="220"/>
      <c r="G25" s="221"/>
    </row>
    <row r="26" spans="2:8" s="8" customFormat="1" ht="12.95" customHeight="1" thickBot="1" x14ac:dyDescent="0.25">
      <c r="B26" s="219"/>
      <c r="C26" s="220"/>
      <c r="D26" s="220"/>
      <c r="E26" s="220"/>
      <c r="F26" s="220"/>
      <c r="G26" s="221"/>
    </row>
    <row r="27" spans="2:8" s="8" customFormat="1" ht="12.75" x14ac:dyDescent="0.2">
      <c r="B27" s="64" t="s">
        <v>77</v>
      </c>
      <c r="C27" s="130"/>
      <c r="D27" s="130"/>
      <c r="E27" s="130"/>
      <c r="F27" s="130"/>
      <c r="G27" s="131"/>
    </row>
    <row r="28" spans="2:8" s="8" customFormat="1" ht="12.75" customHeight="1" x14ac:dyDescent="0.2">
      <c r="B28" s="148"/>
      <c r="C28" s="68"/>
      <c r="D28" s="133"/>
      <c r="E28" s="133"/>
      <c r="F28" s="204" t="s">
        <v>4</v>
      </c>
      <c r="G28" s="203" t="s">
        <v>5</v>
      </c>
    </row>
    <row r="29" spans="2:8" s="8" customFormat="1" ht="40.5" customHeight="1" thickBot="1" x14ac:dyDescent="0.25">
      <c r="B29" s="149"/>
      <c r="C29" s="68"/>
      <c r="D29" s="71"/>
      <c r="E29" s="71"/>
      <c r="F29" s="211"/>
      <c r="G29" s="212"/>
    </row>
    <row r="30" spans="2:8" s="8" customFormat="1" ht="171.75" customHeight="1" thickBot="1" x14ac:dyDescent="0.25">
      <c r="B30" s="160" t="s">
        <v>18</v>
      </c>
      <c r="C30" s="213" t="s">
        <v>103</v>
      </c>
      <c r="D30" s="213"/>
      <c r="E30" s="214"/>
      <c r="F30" s="63">
        <v>2</v>
      </c>
      <c r="G30" s="81"/>
      <c r="H30" s="8">
        <f>IF(F30=$I$9,0,IF(F30=$I$10,4,IF(F30=$I$11,6,IF(F30=$I$12,18,IF(F30=$I$13,10,error)))))</f>
        <v>4</v>
      </c>
    </row>
    <row r="31" spans="2:8" s="8" customFormat="1" ht="90.75" customHeight="1" thickBot="1" x14ac:dyDescent="0.25">
      <c r="B31" s="77" t="s">
        <v>19</v>
      </c>
      <c r="C31" s="189" t="s">
        <v>118</v>
      </c>
      <c r="D31" s="189"/>
      <c r="E31" s="190"/>
      <c r="F31" s="63" t="s">
        <v>2</v>
      </c>
      <c r="G31" s="81"/>
      <c r="H31" s="8">
        <f>IF(F31=$H$11,5,IF(F31=$H$12,0,error))</f>
        <v>0</v>
      </c>
    </row>
    <row r="32" spans="2:8" s="8" customFormat="1" ht="15.75" thickBot="1" x14ac:dyDescent="0.3">
      <c r="B32" s="78"/>
      <c r="C32" s="79"/>
      <c r="D32" s="80"/>
      <c r="E32" s="80"/>
      <c r="F32" s="158"/>
      <c r="G32" s="154"/>
    </row>
    <row r="33" spans="2:9" s="8" customFormat="1" ht="12.6" customHeight="1" x14ac:dyDescent="0.2">
      <c r="B33" s="216" t="s">
        <v>105</v>
      </c>
      <c r="C33" s="217"/>
      <c r="D33" s="217"/>
      <c r="E33" s="217"/>
      <c r="F33" s="217"/>
      <c r="G33" s="218"/>
    </row>
    <row r="34" spans="2:9" s="8" customFormat="1" ht="12.6" customHeight="1" x14ac:dyDescent="0.2">
      <c r="B34" s="219"/>
      <c r="C34" s="220"/>
      <c r="D34" s="220"/>
      <c r="E34" s="220"/>
      <c r="F34" s="220"/>
      <c r="G34" s="221"/>
    </row>
    <row r="35" spans="2:9" s="8" customFormat="1" ht="12.6" customHeight="1" x14ac:dyDescent="0.2">
      <c r="B35" s="219"/>
      <c r="C35" s="220"/>
      <c r="D35" s="220"/>
      <c r="E35" s="220"/>
      <c r="F35" s="220"/>
      <c r="G35" s="221"/>
    </row>
    <row r="36" spans="2:9" s="8" customFormat="1" ht="12.95" customHeight="1" thickBot="1" x14ac:dyDescent="0.25">
      <c r="B36" s="219"/>
      <c r="C36" s="220"/>
      <c r="D36" s="220"/>
      <c r="E36" s="220"/>
      <c r="F36" s="220"/>
      <c r="G36" s="221"/>
    </row>
    <row r="37" spans="2:9" s="8" customFormat="1" ht="12.75" x14ac:dyDescent="0.2">
      <c r="B37" s="64" t="s">
        <v>77</v>
      </c>
      <c r="C37" s="130"/>
      <c r="D37" s="130"/>
      <c r="E37" s="130"/>
      <c r="F37" s="130"/>
      <c r="G37" s="131"/>
    </row>
    <row r="38" spans="2:9" s="8" customFormat="1" ht="9.75" customHeight="1" x14ac:dyDescent="0.2">
      <c r="B38" s="148"/>
      <c r="C38" s="68"/>
      <c r="D38" s="133"/>
      <c r="E38" s="133"/>
      <c r="F38" s="204" t="s">
        <v>4</v>
      </c>
      <c r="G38" s="203" t="s">
        <v>5</v>
      </c>
    </row>
    <row r="39" spans="2:9" s="8" customFormat="1" ht="39.75" customHeight="1" thickBot="1" x14ac:dyDescent="0.25">
      <c r="B39" s="149"/>
      <c r="C39" s="68"/>
      <c r="D39" s="71"/>
      <c r="E39" s="71"/>
      <c r="F39" s="211"/>
      <c r="G39" s="212"/>
    </row>
    <row r="40" spans="2:9" s="8" customFormat="1" ht="153.75" customHeight="1" thickBot="1" x14ac:dyDescent="0.25">
      <c r="B40" s="161">
        <v>3</v>
      </c>
      <c r="C40" s="213" t="s">
        <v>106</v>
      </c>
      <c r="D40" s="213"/>
      <c r="E40" s="214"/>
      <c r="F40" s="63">
        <v>2</v>
      </c>
      <c r="G40" s="81"/>
      <c r="H40" s="8">
        <f>IF(F40=$I$9,0,IF(F40=$I$10,4,IF(F40=$I$11,8,IF(F40=$I$12,12,IF(F40=$I$13,15,error)))))</f>
        <v>4</v>
      </c>
      <c r="I40" s="11"/>
    </row>
    <row r="41" spans="2:9" s="8" customFormat="1" ht="15.75" thickBot="1" x14ac:dyDescent="0.3">
      <c r="B41" s="78"/>
      <c r="C41" s="79"/>
      <c r="D41" s="80"/>
      <c r="E41" s="80"/>
      <c r="F41" s="158"/>
      <c r="G41" s="154"/>
    </row>
    <row r="42" spans="2:9" s="8" customFormat="1" ht="12.6" customHeight="1" x14ac:dyDescent="0.2">
      <c r="B42" s="216" t="s">
        <v>107</v>
      </c>
      <c r="C42" s="217"/>
      <c r="D42" s="217"/>
      <c r="E42" s="217"/>
      <c r="F42" s="217"/>
      <c r="G42" s="218"/>
    </row>
    <row r="43" spans="2:9" s="8" customFormat="1" ht="12.6" customHeight="1" x14ac:dyDescent="0.2">
      <c r="B43" s="219"/>
      <c r="C43" s="220"/>
      <c r="D43" s="220"/>
      <c r="E43" s="220"/>
      <c r="F43" s="220"/>
      <c r="G43" s="221"/>
    </row>
    <row r="44" spans="2:9" s="8" customFormat="1" ht="12.6" customHeight="1" x14ac:dyDescent="0.2">
      <c r="B44" s="219"/>
      <c r="C44" s="220"/>
      <c r="D44" s="220"/>
      <c r="E44" s="220"/>
      <c r="F44" s="220"/>
      <c r="G44" s="221"/>
    </row>
    <row r="45" spans="2:9" s="8" customFormat="1" ht="12.95" customHeight="1" thickBot="1" x14ac:dyDescent="0.25">
      <c r="B45" s="219"/>
      <c r="C45" s="220"/>
      <c r="D45" s="220"/>
      <c r="E45" s="220"/>
      <c r="F45" s="220"/>
      <c r="G45" s="221"/>
    </row>
    <row r="46" spans="2:9" s="8" customFormat="1" ht="18.75" customHeight="1" x14ac:dyDescent="0.2">
      <c r="B46" s="64" t="s">
        <v>77</v>
      </c>
      <c r="C46" s="65"/>
      <c r="D46" s="65"/>
      <c r="E46" s="65"/>
      <c r="F46" s="65"/>
      <c r="G46" s="66"/>
    </row>
    <row r="47" spans="2:9" s="8" customFormat="1" ht="4.5" customHeight="1" x14ac:dyDescent="0.2">
      <c r="B47" s="67"/>
      <c r="C47" s="68"/>
      <c r="D47" s="69"/>
      <c r="E47" s="69"/>
      <c r="F47" s="204" t="s">
        <v>4</v>
      </c>
      <c r="G47" s="203" t="s">
        <v>5</v>
      </c>
    </row>
    <row r="48" spans="2:9" s="8" customFormat="1" ht="44.25" customHeight="1" thickBot="1" x14ac:dyDescent="0.25">
      <c r="B48" s="70"/>
      <c r="C48" s="68"/>
      <c r="D48" s="71"/>
      <c r="E48" s="71"/>
      <c r="F48" s="211"/>
      <c r="G48" s="212"/>
    </row>
    <row r="49" spans="2:8" s="8" customFormat="1" ht="111" customHeight="1" thickBot="1" x14ac:dyDescent="0.25">
      <c r="B49" s="162" t="s">
        <v>8</v>
      </c>
      <c r="C49" s="213" t="s">
        <v>113</v>
      </c>
      <c r="D49" s="213"/>
      <c r="E49" s="214"/>
      <c r="F49" s="63">
        <v>2</v>
      </c>
      <c r="G49" s="81"/>
      <c r="H49" s="8">
        <f>IF(F49=$I$9,0,IF(F49=$I$10,4,IF(F49=$I$11,8,IF(F49=$I$12,12,IF(F49=$I$13,15,error)))))</f>
        <v>4</v>
      </c>
    </row>
    <row r="50" spans="2:8" s="8" customFormat="1" ht="145.5" customHeight="1" thickBot="1" x14ac:dyDescent="0.25">
      <c r="B50" s="157" t="s">
        <v>9</v>
      </c>
      <c r="C50" s="213" t="s">
        <v>109</v>
      </c>
      <c r="D50" s="213"/>
      <c r="E50" s="214"/>
      <c r="F50" s="63">
        <v>2</v>
      </c>
      <c r="G50" s="81"/>
      <c r="H50" s="8">
        <f>IF(F50=$I$9,0,IF(F50=$I$10,4,IF(F50=$I$11,8,IF(F50=$I$12,12,IF(F50=$I$13,15,error)))))</f>
        <v>4</v>
      </c>
    </row>
    <row r="51" spans="2:8" s="8" customFormat="1" ht="105.75" customHeight="1" thickBot="1" x14ac:dyDescent="0.25">
      <c r="B51" s="157" t="s">
        <v>10</v>
      </c>
      <c r="C51" s="213" t="s">
        <v>110</v>
      </c>
      <c r="D51" s="213"/>
      <c r="E51" s="214"/>
      <c r="F51" s="63">
        <v>2</v>
      </c>
      <c r="G51" s="81"/>
      <c r="H51" s="8">
        <f>IF(F51=$I$9,0,IF(F51=$I$10,4,IF(F51=$I$11,8,IF(F51=$I$12,12,IF(F51=$I$13,15,error)))))</f>
        <v>4</v>
      </c>
    </row>
    <row r="52" spans="2:8" s="8" customFormat="1" ht="15.75" thickBot="1" x14ac:dyDescent="0.3">
      <c r="B52" s="78"/>
      <c r="C52" s="79"/>
      <c r="D52" s="80"/>
      <c r="E52" s="80"/>
      <c r="F52" s="158"/>
      <c r="G52" s="82"/>
    </row>
    <row r="53" spans="2:8" s="8" customFormat="1" ht="12.6" customHeight="1" x14ac:dyDescent="0.2">
      <c r="B53" s="216" t="s">
        <v>111</v>
      </c>
      <c r="C53" s="217"/>
      <c r="D53" s="217"/>
      <c r="E53" s="217"/>
      <c r="F53" s="217"/>
      <c r="G53" s="218"/>
    </row>
    <row r="54" spans="2:8" s="8" customFormat="1" ht="12.6" customHeight="1" x14ac:dyDescent="0.2">
      <c r="B54" s="219"/>
      <c r="C54" s="220"/>
      <c r="D54" s="220"/>
      <c r="E54" s="220"/>
      <c r="F54" s="220"/>
      <c r="G54" s="221"/>
    </row>
    <row r="55" spans="2:8" s="8" customFormat="1" ht="12.6" customHeight="1" x14ac:dyDescent="0.2">
      <c r="B55" s="219"/>
      <c r="C55" s="220"/>
      <c r="D55" s="220"/>
      <c r="E55" s="220"/>
      <c r="F55" s="220"/>
      <c r="G55" s="221"/>
    </row>
    <row r="56" spans="2:8" s="8" customFormat="1" ht="12.95" customHeight="1" thickBot="1" x14ac:dyDescent="0.25">
      <c r="B56" s="219"/>
      <c r="C56" s="220"/>
      <c r="D56" s="220"/>
      <c r="E56" s="220"/>
      <c r="F56" s="220"/>
      <c r="G56" s="221"/>
    </row>
    <row r="57" spans="2:8" s="8" customFormat="1" ht="12.75" x14ac:dyDescent="0.2">
      <c r="B57" s="64" t="s">
        <v>77</v>
      </c>
      <c r="C57" s="130"/>
      <c r="D57" s="130"/>
      <c r="E57" s="130"/>
      <c r="F57" s="130"/>
      <c r="G57" s="131"/>
    </row>
    <row r="58" spans="2:8" s="8" customFormat="1" ht="0.75" customHeight="1" x14ac:dyDescent="0.2">
      <c r="B58" s="148"/>
      <c r="C58" s="68"/>
      <c r="D58" s="133"/>
      <c r="E58" s="133"/>
      <c r="F58" s="204" t="s">
        <v>4</v>
      </c>
      <c r="G58" s="203" t="s">
        <v>5</v>
      </c>
    </row>
    <row r="59" spans="2:8" s="8" customFormat="1" ht="49.5" customHeight="1" thickBot="1" x14ac:dyDescent="0.25">
      <c r="B59" s="149"/>
      <c r="C59" s="68"/>
      <c r="D59" s="71"/>
      <c r="E59" s="71"/>
      <c r="F59" s="211"/>
      <c r="G59" s="212"/>
    </row>
    <row r="60" spans="2:8" s="8" customFormat="1" ht="92.25" customHeight="1" thickBot="1" x14ac:dyDescent="0.25">
      <c r="B60" s="160" t="s">
        <v>17</v>
      </c>
      <c r="C60" s="213" t="s">
        <v>112</v>
      </c>
      <c r="D60" s="213"/>
      <c r="E60" s="214"/>
      <c r="F60" s="63">
        <v>2</v>
      </c>
      <c r="G60" s="81"/>
      <c r="H60" s="8">
        <f>IF(F60=$I$9,0,IF(F60=$I$10,4,IF(F60=$I$11,6,IF(F60=$I$12,8,IF(F60=$I$13,10,error)))))</f>
        <v>4</v>
      </c>
    </row>
    <row r="61" spans="2:8" s="8" customFormat="1" ht="13.5" thickBot="1" x14ac:dyDescent="0.25">
      <c r="B61" s="186" t="s">
        <v>7</v>
      </c>
      <c r="C61" s="187"/>
      <c r="D61" s="187"/>
      <c r="E61" s="187"/>
      <c r="F61" s="187"/>
      <c r="G61" s="188"/>
    </row>
    <row r="62" spans="2:8" s="8" customFormat="1" x14ac:dyDescent="0.2">
      <c r="B62" s="5" t="s">
        <v>6</v>
      </c>
      <c r="C62" s="3"/>
      <c r="D62" s="1"/>
      <c r="E62" s="4"/>
      <c r="F62" s="1"/>
      <c r="G62" s="1"/>
    </row>
    <row r="64" spans="2:8" s="8" customFormat="1" ht="15.75" x14ac:dyDescent="0.2">
      <c r="B64" s="215"/>
      <c r="C64" s="215"/>
      <c r="D64" s="1"/>
      <c r="E64" s="4"/>
      <c r="F64" s="1"/>
      <c r="G64" s="1"/>
    </row>
  </sheetData>
  <mergeCells count="32">
    <mergeCell ref="F47:F48"/>
    <mergeCell ref="G47:G48"/>
    <mergeCell ref="C49:E49"/>
    <mergeCell ref="B33:G36"/>
    <mergeCell ref="F38:F39"/>
    <mergeCell ref="G38:G39"/>
    <mergeCell ref="C40:E40"/>
    <mergeCell ref="B42:G45"/>
    <mergeCell ref="B23:G26"/>
    <mergeCell ref="F28:F29"/>
    <mergeCell ref="G28:G29"/>
    <mergeCell ref="C30:E30"/>
    <mergeCell ref="C31:E31"/>
    <mergeCell ref="C21:E21"/>
    <mergeCell ref="B2:G5"/>
    <mergeCell ref="C16:E16"/>
    <mergeCell ref="C17:E17"/>
    <mergeCell ref="C18:E18"/>
    <mergeCell ref="C19:E19"/>
    <mergeCell ref="C20:E20"/>
    <mergeCell ref="B7:G8"/>
    <mergeCell ref="B9:G12"/>
    <mergeCell ref="F14:F15"/>
    <mergeCell ref="G14:G15"/>
    <mergeCell ref="C60:E60"/>
    <mergeCell ref="B61:G61"/>
    <mergeCell ref="B64:C64"/>
    <mergeCell ref="C50:E50"/>
    <mergeCell ref="C51:E51"/>
    <mergeCell ref="B53:G56"/>
    <mergeCell ref="F58:F59"/>
    <mergeCell ref="G58:G59"/>
  </mergeCells>
  <dataValidations count="3">
    <dataValidation type="list" allowBlank="1" showInputMessage="1" showErrorMessage="1" errorTitle="Invalid entry?" error="Please hit &quot;Cancel&quot; then select &quot;Yes&quot; or &quot;No&quot; from the drop-down list" sqref="F41 F31:F32 F16" xr:uid="{B638EDAE-A1FE-47E1-8E36-D4AEFB82968A}">
      <formula1>"Yes,No"</formula1>
    </dataValidation>
    <dataValidation type="textLength" allowBlank="1" showInputMessage="1" showErrorMessage="1" sqref="G40:H41 G30:H32 G60:H60 G16:H21 G49:H51" xr:uid="{A6D3FF28-82C6-4740-9831-BAF0BE094B15}">
      <formula1>0</formula1>
      <formula2>999</formula2>
    </dataValidation>
    <dataValidation type="list" allowBlank="1" showInputMessage="1" showErrorMessage="1" errorTitle="Invalid entry?" error="Please hit &quot;Cancel&quot; then select &quot;Yes&quot; or &quot;No&quot; from the drop-down list" sqref="F30 F40 F60 F17:F21 F49:F51" xr:uid="{ECE3433B-EBB3-47E3-B367-17EF50282945}">
      <formula1>"1,2,3,4,5"</formula1>
    </dataValidation>
  </dataValidations>
  <pageMargins left="0.7" right="0.7" top="0.75" bottom="0.75" header="0.3" footer="0.3"/>
  <pageSetup paperSize="9" scale="1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E872F-8A43-410C-AAAF-2A42F6AD3471}">
  <sheetPr>
    <pageSetUpPr fitToPage="1"/>
  </sheetPr>
  <dimension ref="B1:EI65"/>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36</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0.5" customHeight="1" x14ac:dyDescent="0.2">
      <c r="B13" s="64" t="s">
        <v>77</v>
      </c>
      <c r="C13" s="130"/>
      <c r="D13" s="130"/>
      <c r="E13" s="130"/>
      <c r="F13" s="130"/>
      <c r="G13" s="131"/>
      <c r="I13" s="8">
        <v>5</v>
      </c>
    </row>
    <row r="14" spans="2:139" ht="9.75" customHeight="1" x14ac:dyDescent="0.2">
      <c r="B14" s="148"/>
      <c r="C14" s="68"/>
      <c r="D14" s="133"/>
      <c r="E14" s="133"/>
      <c r="F14" s="204" t="s">
        <v>4</v>
      </c>
      <c r="G14" s="203" t="s">
        <v>5</v>
      </c>
    </row>
    <row r="15" spans="2:139" ht="39.75" customHeight="1" x14ac:dyDescent="0.2">
      <c r="B15" s="149"/>
      <c r="C15" s="68"/>
      <c r="D15" s="71"/>
      <c r="E15" s="71"/>
      <c r="F15" s="211"/>
      <c r="G15" s="212"/>
    </row>
    <row r="16" spans="2:139" ht="3.75" customHeight="1" thickBot="1" x14ac:dyDescent="0.25">
      <c r="B16" s="150"/>
      <c r="C16" s="142"/>
      <c r="D16" s="151"/>
      <c r="E16" s="151"/>
      <c r="F16" s="75"/>
      <c r="G16" s="76"/>
    </row>
    <row r="17" spans="2:8" ht="87" customHeight="1" thickBot="1" x14ac:dyDescent="0.25">
      <c r="B17" s="160" t="s">
        <v>11</v>
      </c>
      <c r="C17" s="213" t="s">
        <v>98</v>
      </c>
      <c r="D17" s="213"/>
      <c r="E17" s="214"/>
      <c r="F17" s="63" t="s">
        <v>2</v>
      </c>
      <c r="G17" s="81"/>
      <c r="H17" s="8">
        <f>IF($F17=$H$11,50,IF($F17=$H$12,0,error))</f>
        <v>0</v>
      </c>
    </row>
    <row r="18" spans="2:8" s="8" customFormat="1" ht="96.75" customHeight="1" thickBot="1" x14ac:dyDescent="0.25">
      <c r="B18" s="77" t="s">
        <v>12</v>
      </c>
      <c r="C18" s="189" t="s">
        <v>99</v>
      </c>
      <c r="D18" s="189"/>
      <c r="E18" s="190"/>
      <c r="F18" s="63">
        <v>2</v>
      </c>
      <c r="G18" s="81"/>
      <c r="H18" s="8">
        <f>IF(F18=$I$9,0,IF(F18=$I$10,10,IF(F18=$I$11,25,IF(F18=$I$12,40,IF(F18=$I$13,50,error)))))</f>
        <v>10</v>
      </c>
    </row>
    <row r="19" spans="2:8" ht="148.5" customHeight="1" thickBot="1" x14ac:dyDescent="0.25">
      <c r="B19" s="77" t="s">
        <v>13</v>
      </c>
      <c r="C19" s="189" t="s">
        <v>100</v>
      </c>
      <c r="D19" s="189"/>
      <c r="E19" s="190"/>
      <c r="F19" s="63">
        <v>5</v>
      </c>
      <c r="G19" s="81"/>
      <c r="H19" s="8">
        <f>IF(F19=$I$9,0,IF(F19=$I$10,4,IF(F19=$I$11,8,IF(F19=$I$12,12,IF(F19=$I$13,15,error)))))</f>
        <v>15</v>
      </c>
    </row>
    <row r="20" spans="2:8" s="8" customFormat="1" ht="123.75" customHeight="1" thickBot="1" x14ac:dyDescent="0.25">
      <c r="B20" s="77" t="s">
        <v>14</v>
      </c>
      <c r="C20" s="189" t="s">
        <v>101</v>
      </c>
      <c r="D20" s="189"/>
      <c r="E20" s="190"/>
      <c r="F20" s="63">
        <v>5</v>
      </c>
      <c r="G20" s="81"/>
      <c r="H20" s="8">
        <f>IF(F20=$I$9,0,IF(F20=$I$10,4,IF(F20=$I$11,8,IF(F20=$I$12,12,IF(F20=$I$13,15,error)))))</f>
        <v>15</v>
      </c>
    </row>
    <row r="21" spans="2:8" s="8" customFormat="1" ht="102" customHeight="1" thickBot="1" x14ac:dyDescent="0.25">
      <c r="B21" s="77" t="s">
        <v>15</v>
      </c>
      <c r="C21" s="189" t="s">
        <v>126</v>
      </c>
      <c r="D21" s="189"/>
      <c r="E21" s="190"/>
      <c r="F21" s="63">
        <v>5</v>
      </c>
      <c r="G21" s="81"/>
      <c r="H21" s="8">
        <f>IF(F21=$I$9,0,IF(F21=$I$10,4,IF(F21=$I$11,8,IF(F21=$I$12,12,IF(F21=$I$13,15,error)))))</f>
        <v>15</v>
      </c>
    </row>
    <row r="22" spans="2:8" s="8" customFormat="1" ht="96" customHeight="1" thickBot="1" x14ac:dyDescent="0.25">
      <c r="B22" s="77" t="s">
        <v>16</v>
      </c>
      <c r="C22" s="189" t="s">
        <v>125</v>
      </c>
      <c r="D22" s="189"/>
      <c r="E22" s="190"/>
      <c r="F22" s="63">
        <v>3</v>
      </c>
      <c r="G22" s="81"/>
      <c r="H22" s="8">
        <f>IF(F22=$I$9,0,IF(F22=$I$10,-4,IF(F22=$I$11,-8,IF(F22=$I$12,-12,IF(F22=$I$13,-15,error)))))</f>
        <v>-8</v>
      </c>
    </row>
    <row r="23" spans="2:8" s="8" customFormat="1" ht="15.75" thickBot="1" x14ac:dyDescent="0.3">
      <c r="B23" s="78"/>
      <c r="C23" s="79"/>
      <c r="D23" s="80"/>
      <c r="E23" s="80"/>
      <c r="F23" s="80"/>
      <c r="G23" s="82"/>
    </row>
    <row r="24" spans="2:8" s="8" customFormat="1" ht="12.6" customHeight="1" x14ac:dyDescent="0.2">
      <c r="B24" s="216" t="s">
        <v>102</v>
      </c>
      <c r="C24" s="217"/>
      <c r="D24" s="217"/>
      <c r="E24" s="217"/>
      <c r="F24" s="217"/>
      <c r="G24" s="218"/>
    </row>
    <row r="25" spans="2:8" s="8" customFormat="1" ht="12.6" customHeight="1" x14ac:dyDescent="0.2">
      <c r="B25" s="219"/>
      <c r="C25" s="220"/>
      <c r="D25" s="220"/>
      <c r="E25" s="220"/>
      <c r="F25" s="220"/>
      <c r="G25" s="221"/>
    </row>
    <row r="26" spans="2:8" s="8" customFormat="1" ht="12.6" customHeight="1" x14ac:dyDescent="0.2">
      <c r="B26" s="219"/>
      <c r="C26" s="220"/>
      <c r="D26" s="220"/>
      <c r="E26" s="220"/>
      <c r="F26" s="220"/>
      <c r="G26" s="221"/>
    </row>
    <row r="27" spans="2:8" s="8" customFormat="1" ht="12.95" customHeight="1" thickBot="1" x14ac:dyDescent="0.25">
      <c r="B27" s="219"/>
      <c r="C27" s="220"/>
      <c r="D27" s="220"/>
      <c r="E27" s="220"/>
      <c r="F27" s="220"/>
      <c r="G27" s="221"/>
    </row>
    <row r="28" spans="2:8" s="8" customFormat="1" ht="12.75" x14ac:dyDescent="0.2">
      <c r="B28" s="64" t="s">
        <v>77</v>
      </c>
      <c r="C28" s="130"/>
      <c r="D28" s="130"/>
      <c r="E28" s="130"/>
      <c r="F28" s="130"/>
      <c r="G28" s="131"/>
    </row>
    <row r="29" spans="2:8" s="8" customFormat="1" ht="9.75" customHeight="1" x14ac:dyDescent="0.2">
      <c r="B29" s="148"/>
      <c r="C29" s="68"/>
      <c r="D29" s="133"/>
      <c r="E29" s="133"/>
      <c r="F29" s="204" t="s">
        <v>4</v>
      </c>
      <c r="G29" s="203" t="s">
        <v>5</v>
      </c>
    </row>
    <row r="30" spans="2:8" s="8" customFormat="1" ht="39" customHeight="1" thickBot="1" x14ac:dyDescent="0.25">
      <c r="B30" s="149"/>
      <c r="C30" s="68"/>
      <c r="D30" s="71"/>
      <c r="E30" s="71"/>
      <c r="F30" s="211"/>
      <c r="G30" s="212"/>
    </row>
    <row r="31" spans="2:8" s="8" customFormat="1" ht="174" customHeight="1" thickBot="1" x14ac:dyDescent="0.25">
      <c r="B31" s="160" t="s">
        <v>18</v>
      </c>
      <c r="C31" s="213" t="s">
        <v>103</v>
      </c>
      <c r="D31" s="213"/>
      <c r="E31" s="214"/>
      <c r="F31" s="63">
        <v>4</v>
      </c>
      <c r="G31" s="81"/>
      <c r="H31" s="8">
        <f>IF(F31=$I$9,0,IF(F31=$I$10,4,IF(F31=$I$11,6,IF(F31=$I$12,18,IF(F31=$I$13,10,error)))))</f>
        <v>18</v>
      </c>
    </row>
    <row r="32" spans="2:8" s="8" customFormat="1" ht="88.5" customHeight="1" thickBot="1" x14ac:dyDescent="0.25">
      <c r="B32" s="77" t="s">
        <v>19</v>
      </c>
      <c r="C32" s="189" t="s">
        <v>104</v>
      </c>
      <c r="D32" s="189"/>
      <c r="E32" s="190"/>
      <c r="F32" s="63" t="s">
        <v>2</v>
      </c>
      <c r="G32" s="81"/>
      <c r="H32" s="8">
        <f>IF(F32=$H$11,5,IF(F32=$H$12,0,error))</f>
        <v>0</v>
      </c>
    </row>
    <row r="33" spans="2:9" s="8" customFormat="1" ht="15.75" thickBot="1" x14ac:dyDescent="0.3">
      <c r="B33" s="78"/>
      <c r="C33" s="79"/>
      <c r="D33" s="80"/>
      <c r="E33" s="80"/>
      <c r="F33" s="158"/>
      <c r="G33" s="154"/>
    </row>
    <row r="34" spans="2:9" s="8" customFormat="1" ht="12.6" customHeight="1" x14ac:dyDescent="0.2">
      <c r="B34" s="216" t="s">
        <v>105</v>
      </c>
      <c r="C34" s="217"/>
      <c r="D34" s="217"/>
      <c r="E34" s="217"/>
      <c r="F34" s="217"/>
      <c r="G34" s="218"/>
    </row>
    <row r="35" spans="2:9" s="8" customFormat="1" ht="12.6" customHeight="1" x14ac:dyDescent="0.2">
      <c r="B35" s="219"/>
      <c r="C35" s="220"/>
      <c r="D35" s="220"/>
      <c r="E35" s="220"/>
      <c r="F35" s="220"/>
      <c r="G35" s="221"/>
    </row>
    <row r="36" spans="2:9" s="8" customFormat="1" ht="12.6" customHeight="1" x14ac:dyDescent="0.2">
      <c r="B36" s="219"/>
      <c r="C36" s="220"/>
      <c r="D36" s="220"/>
      <c r="E36" s="220"/>
      <c r="F36" s="220"/>
      <c r="G36" s="221"/>
    </row>
    <row r="37" spans="2:9" s="8" customFormat="1" ht="12.95" customHeight="1" thickBot="1" x14ac:dyDescent="0.25">
      <c r="B37" s="219"/>
      <c r="C37" s="220"/>
      <c r="D37" s="220"/>
      <c r="E37" s="220"/>
      <c r="F37" s="220"/>
      <c r="G37" s="221"/>
    </row>
    <row r="38" spans="2:9" s="8" customFormat="1" ht="12.75" x14ac:dyDescent="0.2">
      <c r="B38" s="64" t="s">
        <v>77</v>
      </c>
      <c r="C38" s="130"/>
      <c r="D38" s="130"/>
      <c r="E38" s="130"/>
      <c r="F38" s="130"/>
      <c r="G38" s="131"/>
    </row>
    <row r="39" spans="2:9" s="8" customFormat="1" ht="8.25" customHeight="1" x14ac:dyDescent="0.2">
      <c r="B39" s="148"/>
      <c r="C39" s="68"/>
      <c r="D39" s="133"/>
      <c r="E39" s="133"/>
      <c r="F39" s="204" t="s">
        <v>4</v>
      </c>
      <c r="G39" s="203" t="s">
        <v>5</v>
      </c>
    </row>
    <row r="40" spans="2:9" s="8" customFormat="1" ht="42.75" customHeight="1" thickBot="1" x14ac:dyDescent="0.25">
      <c r="B40" s="149"/>
      <c r="C40" s="68"/>
      <c r="D40" s="71"/>
      <c r="E40" s="71"/>
      <c r="F40" s="211"/>
      <c r="G40" s="212"/>
    </row>
    <row r="41" spans="2:9" s="8" customFormat="1" ht="153.75" customHeight="1" thickBot="1" x14ac:dyDescent="0.25">
      <c r="B41" s="161">
        <v>3</v>
      </c>
      <c r="C41" s="213" t="s">
        <v>106</v>
      </c>
      <c r="D41" s="213"/>
      <c r="E41" s="214"/>
      <c r="F41" s="63">
        <v>5</v>
      </c>
      <c r="G41" s="81"/>
      <c r="H41" s="8">
        <f>IF(F41=$I$9,0,IF(F41=$I$10,4,IF(F41=$I$11,8,IF(F41=$I$12,12,IF(F41=$I$13,15,error)))))</f>
        <v>15</v>
      </c>
      <c r="I41" s="11"/>
    </row>
    <row r="42" spans="2:9" s="8" customFormat="1" ht="15.75" thickBot="1" x14ac:dyDescent="0.3">
      <c r="B42" s="78"/>
      <c r="C42" s="79"/>
      <c r="D42" s="80"/>
      <c r="E42" s="80"/>
      <c r="F42" s="158"/>
      <c r="G42" s="154"/>
    </row>
    <row r="43" spans="2:9" s="8" customFormat="1" ht="12.6" customHeight="1" x14ac:dyDescent="0.2">
      <c r="B43" s="216" t="s">
        <v>107</v>
      </c>
      <c r="C43" s="217"/>
      <c r="D43" s="217"/>
      <c r="E43" s="217"/>
      <c r="F43" s="217"/>
      <c r="G43" s="218"/>
    </row>
    <row r="44" spans="2:9" s="8" customFormat="1" ht="12.6" customHeight="1" x14ac:dyDescent="0.2">
      <c r="B44" s="219"/>
      <c r="C44" s="220"/>
      <c r="D44" s="220"/>
      <c r="E44" s="220"/>
      <c r="F44" s="220"/>
      <c r="G44" s="221"/>
    </row>
    <row r="45" spans="2:9" s="8" customFormat="1" ht="12.6" customHeight="1" x14ac:dyDescent="0.2">
      <c r="B45" s="219"/>
      <c r="C45" s="220"/>
      <c r="D45" s="220"/>
      <c r="E45" s="220"/>
      <c r="F45" s="220"/>
      <c r="G45" s="221"/>
    </row>
    <row r="46" spans="2:9" s="8" customFormat="1" ht="12.95" customHeight="1" thickBot="1" x14ac:dyDescent="0.25">
      <c r="B46" s="219"/>
      <c r="C46" s="220"/>
      <c r="D46" s="220"/>
      <c r="E46" s="220"/>
      <c r="F46" s="220"/>
      <c r="G46" s="221"/>
    </row>
    <row r="47" spans="2:9" s="8" customFormat="1" ht="18" customHeight="1" x14ac:dyDescent="0.2">
      <c r="B47" s="64" t="s">
        <v>77</v>
      </c>
      <c r="C47" s="65"/>
      <c r="D47" s="65"/>
      <c r="E47" s="65"/>
      <c r="F47" s="65"/>
      <c r="G47" s="66"/>
    </row>
    <row r="48" spans="2:9" s="8" customFormat="1" ht="3" customHeight="1" x14ac:dyDescent="0.2">
      <c r="B48" s="67"/>
      <c r="C48" s="68"/>
      <c r="D48" s="69"/>
      <c r="E48" s="69"/>
      <c r="F48" s="204" t="s">
        <v>4</v>
      </c>
      <c r="G48" s="203" t="s">
        <v>5</v>
      </c>
    </row>
    <row r="49" spans="2:8" s="8" customFormat="1" ht="45.75" customHeight="1" thickBot="1" x14ac:dyDescent="0.25">
      <c r="B49" s="70"/>
      <c r="C49" s="68"/>
      <c r="D49" s="71"/>
      <c r="E49" s="71"/>
      <c r="F49" s="211"/>
      <c r="G49" s="212"/>
    </row>
    <row r="50" spans="2:8" s="8" customFormat="1" ht="111" customHeight="1" thickBot="1" x14ac:dyDescent="0.25">
      <c r="B50" s="160" t="s">
        <v>8</v>
      </c>
      <c r="C50" s="213" t="s">
        <v>115</v>
      </c>
      <c r="D50" s="213"/>
      <c r="E50" s="214"/>
      <c r="F50" s="63">
        <v>5</v>
      </c>
      <c r="G50" s="81"/>
      <c r="H50" s="8">
        <f>IF(F50=$I$9,0,IF(F50=$I$10,4,IF(F50=$I$11,8,IF(F50=$I$12,12,IF(F50=$I$13,15,error)))))</f>
        <v>15</v>
      </c>
    </row>
    <row r="51" spans="2:8" s="8" customFormat="1" ht="145.5" customHeight="1" thickBot="1" x14ac:dyDescent="0.25">
      <c r="B51" s="77" t="s">
        <v>9</v>
      </c>
      <c r="C51" s="213" t="s">
        <v>119</v>
      </c>
      <c r="D51" s="213"/>
      <c r="E51" s="214"/>
      <c r="F51" s="63">
        <v>5</v>
      </c>
      <c r="G51" s="81"/>
      <c r="H51" s="8">
        <f>IF(F51=$I$9,0,IF(F51=$I$10,4,IF(F51=$I$11,8,IF(F51=$I$12,12,IF(F51=$I$13,15,error)))))</f>
        <v>15</v>
      </c>
    </row>
    <row r="52" spans="2:8" s="8" customFormat="1" ht="110.25" customHeight="1" thickBot="1" x14ac:dyDescent="0.25">
      <c r="B52" s="77" t="s">
        <v>10</v>
      </c>
      <c r="C52" s="213" t="s">
        <v>117</v>
      </c>
      <c r="D52" s="213"/>
      <c r="E52" s="214"/>
      <c r="F52" s="63">
        <v>5</v>
      </c>
      <c r="G52" s="81"/>
      <c r="H52" s="8">
        <f>IF(F52=$I$9,0,IF(F52=$I$10,4,IF(F52=$I$11,8,IF(F52=$I$12,12,IF(F52=$I$13,15,error)))))</f>
        <v>15</v>
      </c>
    </row>
    <row r="53" spans="2:8" s="8" customFormat="1" ht="15.75" thickBot="1" x14ac:dyDescent="0.3">
      <c r="B53" s="78"/>
      <c r="C53" s="79"/>
      <c r="D53" s="80"/>
      <c r="E53" s="80"/>
      <c r="F53" s="158"/>
      <c r="G53" s="82"/>
    </row>
    <row r="54" spans="2:8" s="8" customFormat="1" ht="12.6" customHeight="1" x14ac:dyDescent="0.2">
      <c r="B54" s="216" t="s">
        <v>111</v>
      </c>
      <c r="C54" s="217"/>
      <c r="D54" s="217"/>
      <c r="E54" s="217"/>
      <c r="F54" s="217"/>
      <c r="G54" s="218"/>
    </row>
    <row r="55" spans="2:8" s="8" customFormat="1" ht="12.6" customHeight="1" x14ac:dyDescent="0.2">
      <c r="B55" s="219"/>
      <c r="C55" s="220"/>
      <c r="D55" s="220"/>
      <c r="E55" s="220"/>
      <c r="F55" s="220"/>
      <c r="G55" s="221"/>
    </row>
    <row r="56" spans="2:8" s="8" customFormat="1" ht="12.6" customHeight="1" x14ac:dyDescent="0.2">
      <c r="B56" s="219"/>
      <c r="C56" s="220"/>
      <c r="D56" s="220"/>
      <c r="E56" s="220"/>
      <c r="F56" s="220"/>
      <c r="G56" s="221"/>
    </row>
    <row r="57" spans="2:8" s="8" customFormat="1" ht="12.95" customHeight="1" thickBot="1" x14ac:dyDescent="0.25">
      <c r="B57" s="219"/>
      <c r="C57" s="220"/>
      <c r="D57" s="220"/>
      <c r="E57" s="220"/>
      <c r="F57" s="220"/>
      <c r="G57" s="221"/>
    </row>
    <row r="58" spans="2:8" s="8" customFormat="1" ht="12.75" x14ac:dyDescent="0.2">
      <c r="B58" s="64" t="s">
        <v>77</v>
      </c>
      <c r="C58" s="130"/>
      <c r="D58" s="130"/>
      <c r="E58" s="130"/>
      <c r="F58" s="130"/>
      <c r="G58" s="131"/>
    </row>
    <row r="59" spans="2:8" s="8" customFormat="1" ht="11.25" customHeight="1" x14ac:dyDescent="0.2">
      <c r="B59" s="148"/>
      <c r="C59" s="68"/>
      <c r="D59" s="133"/>
      <c r="E59" s="133"/>
      <c r="F59" s="204" t="s">
        <v>4</v>
      </c>
      <c r="G59" s="203" t="s">
        <v>5</v>
      </c>
    </row>
    <row r="60" spans="2:8" s="8" customFormat="1" ht="37.5" customHeight="1" thickBot="1" x14ac:dyDescent="0.25">
      <c r="B60" s="149"/>
      <c r="C60" s="68"/>
      <c r="D60" s="71"/>
      <c r="E60" s="71"/>
      <c r="F60" s="211"/>
      <c r="G60" s="212"/>
    </row>
    <row r="61" spans="2:8" s="8" customFormat="1" ht="87.75" customHeight="1" thickBot="1" x14ac:dyDescent="0.25">
      <c r="B61" s="160" t="s">
        <v>17</v>
      </c>
      <c r="C61" s="213" t="s">
        <v>112</v>
      </c>
      <c r="D61" s="213"/>
      <c r="E61" s="214"/>
      <c r="F61" s="63">
        <v>2</v>
      </c>
      <c r="G61" s="81"/>
      <c r="H61" s="8">
        <f>IF(F61=$I$9,0,IF(F61=$I$10,4,IF(F61=$I$11,6,IF(F61=$I$12,8,IF(F61=$I$13,10,error)))))</f>
        <v>4</v>
      </c>
    </row>
    <row r="62" spans="2:8" s="8" customFormat="1" ht="13.5" thickBot="1" x14ac:dyDescent="0.25">
      <c r="B62" s="186" t="s">
        <v>7</v>
      </c>
      <c r="C62" s="187"/>
      <c r="D62" s="187"/>
      <c r="E62" s="187"/>
      <c r="F62" s="187"/>
      <c r="G62" s="188"/>
    </row>
    <row r="63" spans="2:8" s="8" customFormat="1" x14ac:dyDescent="0.2">
      <c r="B63" s="5" t="s">
        <v>6</v>
      </c>
      <c r="C63" s="3"/>
      <c r="D63" s="1"/>
      <c r="E63" s="4"/>
      <c r="F63" s="1"/>
      <c r="G63" s="1"/>
    </row>
    <row r="65" spans="2:7" s="8" customFormat="1" ht="15.75" x14ac:dyDescent="0.2">
      <c r="B65" s="215"/>
      <c r="C65" s="215"/>
      <c r="D65" s="1"/>
      <c r="E65" s="4"/>
      <c r="F65" s="1"/>
      <c r="G65" s="1"/>
    </row>
  </sheetData>
  <mergeCells count="32">
    <mergeCell ref="F48:F49"/>
    <mergeCell ref="G48:G49"/>
    <mergeCell ref="C50:E50"/>
    <mergeCell ref="B34:G37"/>
    <mergeCell ref="F39:F40"/>
    <mergeCell ref="G39:G40"/>
    <mergeCell ref="C41:E41"/>
    <mergeCell ref="B43:G46"/>
    <mergeCell ref="B24:G27"/>
    <mergeCell ref="F29:F30"/>
    <mergeCell ref="G29:G30"/>
    <mergeCell ref="C31:E31"/>
    <mergeCell ref="C32:E32"/>
    <mergeCell ref="C22:E22"/>
    <mergeCell ref="B2:G5"/>
    <mergeCell ref="C17:E17"/>
    <mergeCell ref="C18:E18"/>
    <mergeCell ref="C19:E19"/>
    <mergeCell ref="C20:E20"/>
    <mergeCell ref="C21:E21"/>
    <mergeCell ref="B7:G8"/>
    <mergeCell ref="B9:G12"/>
    <mergeCell ref="F14:F15"/>
    <mergeCell ref="G14:G15"/>
    <mergeCell ref="C61:E61"/>
    <mergeCell ref="B62:G62"/>
    <mergeCell ref="B65:C65"/>
    <mergeCell ref="C51:E51"/>
    <mergeCell ref="C52:E52"/>
    <mergeCell ref="B54:G57"/>
    <mergeCell ref="F59:F60"/>
    <mergeCell ref="G59:G60"/>
  </mergeCells>
  <dataValidations count="3">
    <dataValidation type="list" allowBlank="1" showInputMessage="1" showErrorMessage="1" errorTitle="Invalid entry?" error="Please hit &quot;Cancel&quot; then select &quot;Yes&quot; or &quot;No&quot; from the drop-down list" sqref="F42 F32:F33 F17" xr:uid="{296FF081-F2ED-4EA4-B2D2-6FA9E43B6621}">
      <formula1>"Yes,No"</formula1>
    </dataValidation>
    <dataValidation type="textLength" allowBlank="1" showInputMessage="1" showErrorMessage="1" sqref="G41:H42 G31:H33 G61:H61 G17:H22 G50:H52" xr:uid="{5B2B4B30-579E-43A3-AB97-8A0F8886910B}">
      <formula1>0</formula1>
      <formula2>999</formula2>
    </dataValidation>
    <dataValidation type="list" allowBlank="1" showInputMessage="1" showErrorMessage="1" errorTitle="Invalid entry?" error="Please hit &quot;Cancel&quot; then select &quot;Yes&quot; or &quot;No&quot; from the drop-down list" sqref="F31 F41 F61 F18:F22 F50:F52" xr:uid="{D529859A-DF87-4060-B60E-02FCE324FDAA}">
      <formula1>"1,2,3,4,5"</formula1>
    </dataValidation>
  </dataValidations>
  <pageMargins left="0.7" right="0.7" top="0.75" bottom="0.75" header="0.3" footer="0.3"/>
  <pageSetup paperSize="9" scale="1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8198C-D69A-4240-915C-32B10A33FED4}">
  <sheetPr>
    <pageSetUpPr fitToPage="1"/>
  </sheetPr>
  <dimension ref="B1:EI66"/>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37</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33"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05" t="s">
        <v>97</v>
      </c>
      <c r="C9" s="206"/>
      <c r="D9" s="206"/>
      <c r="E9" s="206"/>
      <c r="F9" s="206"/>
      <c r="G9" s="207"/>
      <c r="I9" s="8">
        <v>1</v>
      </c>
    </row>
    <row r="10" spans="2:139" ht="12.75" x14ac:dyDescent="0.2">
      <c r="B10" s="208"/>
      <c r="C10" s="209"/>
      <c r="D10" s="209"/>
      <c r="E10" s="209"/>
      <c r="F10" s="209"/>
      <c r="G10" s="210"/>
      <c r="I10" s="8">
        <v>2</v>
      </c>
    </row>
    <row r="11" spans="2:139" ht="12.75" x14ac:dyDescent="0.2">
      <c r="B11" s="208"/>
      <c r="C11" s="209"/>
      <c r="D11" s="209"/>
      <c r="E11" s="209"/>
      <c r="F11" s="209"/>
      <c r="G11" s="210"/>
      <c r="H11" s="8" t="s">
        <v>1</v>
      </c>
      <c r="I11" s="8">
        <v>3</v>
      </c>
    </row>
    <row r="12" spans="2:139" ht="13.5" thickBot="1" x14ac:dyDescent="0.25">
      <c r="B12" s="208"/>
      <c r="C12" s="209"/>
      <c r="D12" s="209"/>
      <c r="E12" s="209"/>
      <c r="F12" s="209"/>
      <c r="G12" s="210"/>
      <c r="H12" s="8" t="s">
        <v>2</v>
      </c>
      <c r="I12" s="8">
        <v>4</v>
      </c>
    </row>
    <row r="13" spans="2:139" ht="18" customHeight="1" x14ac:dyDescent="0.2">
      <c r="B13" s="64" t="s">
        <v>77</v>
      </c>
      <c r="C13" s="65"/>
      <c r="D13" s="65"/>
      <c r="E13" s="65"/>
      <c r="F13" s="65"/>
      <c r="G13" s="66"/>
      <c r="I13" s="8">
        <v>5</v>
      </c>
    </row>
    <row r="14" spans="2:139" ht="1.5" customHeight="1" x14ac:dyDescent="0.2">
      <c r="B14" s="67"/>
      <c r="C14" s="68"/>
      <c r="D14" s="69"/>
      <c r="E14" s="69"/>
      <c r="F14" s="204" t="s">
        <v>4</v>
      </c>
      <c r="G14" s="203" t="s">
        <v>5</v>
      </c>
    </row>
    <row r="15" spans="2:139" ht="48.75" customHeight="1" x14ac:dyDescent="0.2">
      <c r="B15" s="70"/>
      <c r="C15" s="68"/>
      <c r="D15" s="71"/>
      <c r="E15" s="71"/>
      <c r="F15" s="211"/>
      <c r="G15" s="212"/>
    </row>
    <row r="16" spans="2:139" ht="3" customHeight="1" thickBot="1" x14ac:dyDescent="0.3">
      <c r="B16" s="72"/>
      <c r="C16" s="73"/>
      <c r="D16" s="74"/>
      <c r="E16" s="74"/>
      <c r="F16" s="75"/>
      <c r="G16" s="76"/>
    </row>
    <row r="17" spans="2:8" ht="84.75" customHeight="1" thickBot="1" x14ac:dyDescent="0.25">
      <c r="B17" s="160" t="s">
        <v>11</v>
      </c>
      <c r="C17" s="213" t="s">
        <v>98</v>
      </c>
      <c r="D17" s="213"/>
      <c r="E17" s="214"/>
      <c r="F17" s="63" t="s">
        <v>2</v>
      </c>
      <c r="G17" s="81"/>
      <c r="H17" s="8">
        <f>IF($F17=$H$11,50,IF($F17=$H$12,0,error))</f>
        <v>0</v>
      </c>
    </row>
    <row r="18" spans="2:8" s="8" customFormat="1" ht="99.75" customHeight="1" thickBot="1" x14ac:dyDescent="0.25">
      <c r="B18" s="77" t="s">
        <v>12</v>
      </c>
      <c r="C18" s="189" t="s">
        <v>99</v>
      </c>
      <c r="D18" s="189"/>
      <c r="E18" s="190"/>
      <c r="F18" s="63">
        <v>2</v>
      </c>
      <c r="G18" s="81"/>
      <c r="H18" s="8">
        <f>IF(F18=$I$9,0,IF(F18=$I$10,10,IF(F18=$I$11,25,IF(F18=$I$12,40,IF(F18=$I$13,50,error)))))</f>
        <v>10</v>
      </c>
    </row>
    <row r="19" spans="2:8" ht="149.25" customHeight="1" thickBot="1" x14ac:dyDescent="0.25">
      <c r="B19" s="77" t="s">
        <v>13</v>
      </c>
      <c r="C19" s="189" t="s">
        <v>100</v>
      </c>
      <c r="D19" s="189"/>
      <c r="E19" s="190"/>
      <c r="F19" s="63">
        <v>2</v>
      </c>
      <c r="G19" s="81"/>
      <c r="H19" s="8">
        <f>IF(F19=$I$9,0,IF(F19=$I$10,4,IF(F19=$I$11,8,IF(F19=$I$12,12,IF(F19=$I$13,15,error)))))</f>
        <v>4</v>
      </c>
    </row>
    <row r="20" spans="2:8" s="8" customFormat="1" ht="120.75" customHeight="1" thickBot="1" x14ac:dyDescent="0.25">
      <c r="B20" s="77" t="s">
        <v>14</v>
      </c>
      <c r="C20" s="189" t="s">
        <v>101</v>
      </c>
      <c r="D20" s="189"/>
      <c r="E20" s="190"/>
      <c r="F20" s="63">
        <v>2</v>
      </c>
      <c r="G20" s="81"/>
      <c r="H20" s="8">
        <f>IF(F20=$I$9,0,IF(F20=$I$10,4,IF(F20=$I$11,8,IF(F20=$I$12,12,IF(F20=$I$13,15,error)))))</f>
        <v>4</v>
      </c>
    </row>
    <row r="21" spans="2:8" s="8" customFormat="1" ht="98.25" customHeight="1" thickBot="1" x14ac:dyDescent="0.25">
      <c r="B21" s="77" t="s">
        <v>15</v>
      </c>
      <c r="C21" s="189" t="s">
        <v>126</v>
      </c>
      <c r="D21" s="189"/>
      <c r="E21" s="190"/>
      <c r="F21" s="63">
        <v>2</v>
      </c>
      <c r="G21" s="81"/>
      <c r="H21" s="8">
        <f>IF(F21=$I$9,0,IF(F21=$I$10,4,IF(F21=$I$11,8,IF(F21=$I$12,12,IF(F21=$I$13,15,error)))))</f>
        <v>4</v>
      </c>
    </row>
    <row r="22" spans="2:8" s="8" customFormat="1" ht="98.25" customHeight="1" thickBot="1" x14ac:dyDescent="0.25">
      <c r="B22" s="77" t="s">
        <v>16</v>
      </c>
      <c r="C22" s="189" t="s">
        <v>125</v>
      </c>
      <c r="D22" s="189"/>
      <c r="E22" s="190"/>
      <c r="F22" s="63">
        <v>5</v>
      </c>
      <c r="G22" s="81"/>
      <c r="H22" s="8">
        <f>IF(F22=$I$9,0,IF(F22=$I$10,-4,IF(F22=$I$11,-8,IF(F22=$I$12,-12,IF(F22=$I$13,-15,error)))))</f>
        <v>-15</v>
      </c>
    </row>
    <row r="23" spans="2:8" s="8" customFormat="1" ht="15.75" thickBot="1" x14ac:dyDescent="0.3">
      <c r="B23" s="78"/>
      <c r="C23" s="79"/>
      <c r="D23" s="80"/>
      <c r="E23" s="80"/>
      <c r="F23" s="80"/>
      <c r="G23" s="82"/>
    </row>
    <row r="24" spans="2:8" s="8" customFormat="1" ht="12.6" customHeight="1" x14ac:dyDescent="0.2">
      <c r="B24" s="205" t="s">
        <v>102</v>
      </c>
      <c r="C24" s="206"/>
      <c r="D24" s="206"/>
      <c r="E24" s="206"/>
      <c r="F24" s="206"/>
      <c r="G24" s="207"/>
    </row>
    <row r="25" spans="2:8" s="8" customFormat="1" ht="12.6" customHeight="1" x14ac:dyDescent="0.2">
      <c r="B25" s="208"/>
      <c r="C25" s="209"/>
      <c r="D25" s="209"/>
      <c r="E25" s="209"/>
      <c r="F25" s="209"/>
      <c r="G25" s="210"/>
    </row>
    <row r="26" spans="2:8" s="8" customFormat="1" ht="12.6" customHeight="1" x14ac:dyDescent="0.2">
      <c r="B26" s="208"/>
      <c r="C26" s="209"/>
      <c r="D26" s="209"/>
      <c r="E26" s="209"/>
      <c r="F26" s="209"/>
      <c r="G26" s="210"/>
    </row>
    <row r="27" spans="2:8" s="8" customFormat="1" ht="12.95" customHeight="1" thickBot="1" x14ac:dyDescent="0.25">
      <c r="B27" s="208"/>
      <c r="C27" s="209"/>
      <c r="D27" s="209"/>
      <c r="E27" s="209"/>
      <c r="F27" s="209"/>
      <c r="G27" s="210"/>
    </row>
    <row r="28" spans="2:8" s="8" customFormat="1" ht="18" customHeight="1" x14ac:dyDescent="0.2">
      <c r="B28" s="64" t="s">
        <v>77</v>
      </c>
      <c r="C28" s="65"/>
      <c r="D28" s="65"/>
      <c r="E28" s="65"/>
      <c r="F28" s="65"/>
      <c r="G28" s="66"/>
    </row>
    <row r="29" spans="2:8" s="8" customFormat="1" ht="4.5" customHeight="1" x14ac:dyDescent="0.2">
      <c r="B29" s="148"/>
      <c r="C29" s="68"/>
      <c r="D29" s="133"/>
      <c r="E29" s="133"/>
      <c r="F29" s="204" t="s">
        <v>4</v>
      </c>
      <c r="G29" s="203" t="s">
        <v>5</v>
      </c>
    </row>
    <row r="30" spans="2:8" s="8" customFormat="1" ht="45.75" customHeight="1" thickBot="1" x14ac:dyDescent="0.25">
      <c r="B30" s="149"/>
      <c r="C30" s="68"/>
      <c r="D30" s="71"/>
      <c r="E30" s="71"/>
      <c r="F30" s="211"/>
      <c r="G30" s="212"/>
    </row>
    <row r="31" spans="2:8" s="8" customFormat="1" ht="164.25" customHeight="1" thickBot="1" x14ac:dyDescent="0.25">
      <c r="B31" s="160" t="s">
        <v>18</v>
      </c>
      <c r="C31" s="213" t="s">
        <v>103</v>
      </c>
      <c r="D31" s="213"/>
      <c r="E31" s="214"/>
      <c r="F31" s="63">
        <v>5</v>
      </c>
      <c r="G31" s="81"/>
      <c r="H31" s="8">
        <f>IF(F31=$I$9,0,IF(F31=$I$10,4,IF(F31=$I$11,6,IF(F31=$I$12,18,IF(F31=$I$13,10,error)))))</f>
        <v>10</v>
      </c>
    </row>
    <row r="32" spans="2:8" s="8" customFormat="1" ht="99.75" customHeight="1" thickBot="1" x14ac:dyDescent="0.25">
      <c r="B32" s="77" t="s">
        <v>19</v>
      </c>
      <c r="C32" s="189" t="s">
        <v>104</v>
      </c>
      <c r="D32" s="189"/>
      <c r="E32" s="190"/>
      <c r="F32" s="63" t="s">
        <v>1</v>
      </c>
      <c r="G32" s="81"/>
      <c r="H32" s="8">
        <f>IF(F32=$H$11,5,IF(F32=$H$12,0,error))</f>
        <v>5</v>
      </c>
    </row>
    <row r="33" spans="2:9" s="8" customFormat="1" ht="15.75" thickBot="1" x14ac:dyDescent="0.3">
      <c r="B33" s="78"/>
      <c r="C33" s="79"/>
      <c r="D33" s="80"/>
      <c r="E33" s="80"/>
      <c r="F33" s="158"/>
      <c r="G33" s="154"/>
    </row>
    <row r="34" spans="2:9" s="8" customFormat="1" ht="12.6" customHeight="1" x14ac:dyDescent="0.2">
      <c r="B34" s="205" t="s">
        <v>105</v>
      </c>
      <c r="C34" s="206"/>
      <c r="D34" s="206"/>
      <c r="E34" s="206"/>
      <c r="F34" s="206"/>
      <c r="G34" s="207"/>
    </row>
    <row r="35" spans="2:9" s="8" customFormat="1" ht="12.6" customHeight="1" x14ac:dyDescent="0.2">
      <c r="B35" s="208"/>
      <c r="C35" s="209"/>
      <c r="D35" s="209"/>
      <c r="E35" s="209"/>
      <c r="F35" s="209"/>
      <c r="G35" s="210"/>
    </row>
    <row r="36" spans="2:9" s="8" customFormat="1" ht="12.6" customHeight="1" x14ac:dyDescent="0.2">
      <c r="B36" s="208"/>
      <c r="C36" s="209"/>
      <c r="D36" s="209"/>
      <c r="E36" s="209"/>
      <c r="F36" s="209"/>
      <c r="G36" s="210"/>
    </row>
    <row r="37" spans="2:9" s="8" customFormat="1" ht="12.95" customHeight="1" thickBot="1" x14ac:dyDescent="0.25">
      <c r="B37" s="208"/>
      <c r="C37" s="209"/>
      <c r="D37" s="209"/>
      <c r="E37" s="209"/>
      <c r="F37" s="209"/>
      <c r="G37" s="210"/>
    </row>
    <row r="38" spans="2:9" s="8" customFormat="1" ht="12.75" x14ac:dyDescent="0.2">
      <c r="B38" s="64" t="s">
        <v>77</v>
      </c>
      <c r="C38" s="130"/>
      <c r="D38" s="130"/>
      <c r="E38" s="130"/>
      <c r="F38" s="130"/>
      <c r="G38" s="131"/>
    </row>
    <row r="39" spans="2:9" s="8" customFormat="1" ht="0.75" customHeight="1" x14ac:dyDescent="0.2">
      <c r="B39" s="132"/>
      <c r="C39" s="155"/>
      <c r="D39" s="155"/>
      <c r="E39" s="155"/>
      <c r="F39" s="155"/>
      <c r="G39" s="156"/>
    </row>
    <row r="40" spans="2:9" s="8" customFormat="1" ht="6.75" customHeight="1" x14ac:dyDescent="0.2">
      <c r="B40" s="148"/>
      <c r="C40" s="68"/>
      <c r="D40" s="133"/>
      <c r="E40" s="133"/>
      <c r="F40" s="204" t="s">
        <v>4</v>
      </c>
      <c r="G40" s="203" t="s">
        <v>5</v>
      </c>
    </row>
    <row r="41" spans="2:9" s="8" customFormat="1" ht="45" customHeight="1" thickBot="1" x14ac:dyDescent="0.25">
      <c r="B41" s="149"/>
      <c r="C41" s="68"/>
      <c r="D41" s="71"/>
      <c r="E41" s="71"/>
      <c r="F41" s="211"/>
      <c r="G41" s="212"/>
    </row>
    <row r="42" spans="2:9" s="8" customFormat="1" ht="138.75" customHeight="1" thickBot="1" x14ac:dyDescent="0.25">
      <c r="B42" s="161">
        <v>3</v>
      </c>
      <c r="C42" s="213" t="s">
        <v>106</v>
      </c>
      <c r="D42" s="213"/>
      <c r="E42" s="214"/>
      <c r="F42" s="63">
        <v>5</v>
      </c>
      <c r="G42" s="81"/>
      <c r="H42" s="8">
        <f>IF(F42=$I$9,0,IF(F42=$I$10,4,IF(F42=$I$11,8,IF(F42=$I$12,12,IF(F42=$I$13,15,error)))))</f>
        <v>15</v>
      </c>
      <c r="I42" s="11"/>
    </row>
    <row r="43" spans="2:9" s="8" customFormat="1" ht="15.75" thickBot="1" x14ac:dyDescent="0.3">
      <c r="B43" s="78"/>
      <c r="C43" s="79"/>
      <c r="D43" s="80"/>
      <c r="E43" s="80"/>
      <c r="F43" s="158"/>
      <c r="G43" s="154"/>
    </row>
    <row r="44" spans="2:9" s="8" customFormat="1" ht="12.6" customHeight="1" x14ac:dyDescent="0.2">
      <c r="B44" s="205" t="s">
        <v>107</v>
      </c>
      <c r="C44" s="206"/>
      <c r="D44" s="206"/>
      <c r="E44" s="206"/>
      <c r="F44" s="206"/>
      <c r="G44" s="207"/>
    </row>
    <row r="45" spans="2:9" s="8" customFormat="1" ht="12.6" customHeight="1" x14ac:dyDescent="0.2">
      <c r="B45" s="208"/>
      <c r="C45" s="209"/>
      <c r="D45" s="209"/>
      <c r="E45" s="209"/>
      <c r="F45" s="209"/>
      <c r="G45" s="210"/>
    </row>
    <row r="46" spans="2:9" s="8" customFormat="1" ht="12.6" customHeight="1" x14ac:dyDescent="0.2">
      <c r="B46" s="208"/>
      <c r="C46" s="209"/>
      <c r="D46" s="209"/>
      <c r="E46" s="209"/>
      <c r="F46" s="209"/>
      <c r="G46" s="210"/>
    </row>
    <row r="47" spans="2:9" s="8" customFormat="1" ht="12.95" customHeight="1" thickBot="1" x14ac:dyDescent="0.25">
      <c r="B47" s="208"/>
      <c r="C47" s="209"/>
      <c r="D47" s="209"/>
      <c r="E47" s="209"/>
      <c r="F47" s="209"/>
      <c r="G47" s="210"/>
    </row>
    <row r="48" spans="2:9" s="8" customFormat="1" ht="12.75" x14ac:dyDescent="0.2">
      <c r="B48" s="64" t="s">
        <v>77</v>
      </c>
      <c r="C48" s="130"/>
      <c r="D48" s="130"/>
      <c r="E48" s="130"/>
      <c r="F48" s="130"/>
      <c r="G48" s="131"/>
    </row>
    <row r="49" spans="2:8" s="8" customFormat="1" ht="6.75" customHeight="1" x14ac:dyDescent="0.2">
      <c r="B49" s="148"/>
      <c r="C49" s="68"/>
      <c r="D49" s="133"/>
      <c r="E49" s="133"/>
      <c r="F49" s="204" t="s">
        <v>4</v>
      </c>
      <c r="G49" s="203" t="s">
        <v>5</v>
      </c>
    </row>
    <row r="50" spans="2:8" s="8" customFormat="1" ht="42" customHeight="1" thickBot="1" x14ac:dyDescent="0.25">
      <c r="B50" s="149"/>
      <c r="C50" s="68"/>
      <c r="D50" s="71"/>
      <c r="E50" s="71"/>
      <c r="F50" s="211"/>
      <c r="G50" s="212"/>
    </row>
    <row r="51" spans="2:8" s="8" customFormat="1" ht="107.25" customHeight="1" thickBot="1" x14ac:dyDescent="0.25">
      <c r="B51" s="160" t="s">
        <v>8</v>
      </c>
      <c r="C51" s="213" t="s">
        <v>115</v>
      </c>
      <c r="D51" s="213"/>
      <c r="E51" s="214"/>
      <c r="F51" s="63">
        <v>5</v>
      </c>
      <c r="G51" s="81"/>
      <c r="H51" s="8">
        <f>IF(F51=$I$9,0,IF(F51=$I$10,4,IF(F51=$I$11,8,IF(F51=$I$12,12,IF(F51=$I$13,15,error)))))</f>
        <v>15</v>
      </c>
    </row>
    <row r="52" spans="2:8" s="8" customFormat="1" ht="150" customHeight="1" thickBot="1" x14ac:dyDescent="0.25">
      <c r="B52" s="77" t="s">
        <v>9</v>
      </c>
      <c r="C52" s="213" t="s">
        <v>109</v>
      </c>
      <c r="D52" s="213"/>
      <c r="E52" s="214"/>
      <c r="F52" s="63">
        <v>5</v>
      </c>
      <c r="G52" s="81"/>
      <c r="H52" s="8">
        <f>IF(F52=$I$9,0,IF(F52=$I$10,4,IF(F52=$I$11,8,IF(F52=$I$12,12,IF(F52=$I$13,15,error)))))</f>
        <v>15</v>
      </c>
    </row>
    <row r="53" spans="2:8" s="8" customFormat="1" ht="114" customHeight="1" thickBot="1" x14ac:dyDescent="0.25">
      <c r="B53" s="77" t="s">
        <v>10</v>
      </c>
      <c r="C53" s="213" t="s">
        <v>110</v>
      </c>
      <c r="D53" s="213"/>
      <c r="E53" s="214"/>
      <c r="F53" s="63">
        <v>5</v>
      </c>
      <c r="G53" s="81"/>
      <c r="H53" s="8">
        <f>IF(F53=$I$9,0,IF(F53=$I$10,4,IF(F53=$I$11,8,IF(F53=$I$12,12,IF(F53=$I$13,15,error)))))</f>
        <v>15</v>
      </c>
    </row>
    <row r="54" spans="2:8" s="8" customFormat="1" ht="15.75" thickBot="1" x14ac:dyDescent="0.3">
      <c r="B54" s="78"/>
      <c r="C54" s="79"/>
      <c r="D54" s="80"/>
      <c r="E54" s="80"/>
      <c r="F54" s="158"/>
      <c r="G54" s="82"/>
    </row>
    <row r="55" spans="2:8" s="8" customFormat="1" ht="12.6" customHeight="1" x14ac:dyDescent="0.2">
      <c r="B55" s="205" t="s">
        <v>111</v>
      </c>
      <c r="C55" s="206"/>
      <c r="D55" s="206"/>
      <c r="E55" s="206"/>
      <c r="F55" s="206"/>
      <c r="G55" s="207"/>
    </row>
    <row r="56" spans="2:8" s="8" customFormat="1" ht="12.6" customHeight="1" x14ac:dyDescent="0.2">
      <c r="B56" s="208"/>
      <c r="C56" s="209"/>
      <c r="D56" s="209"/>
      <c r="E56" s="209"/>
      <c r="F56" s="209"/>
      <c r="G56" s="210"/>
    </row>
    <row r="57" spans="2:8" s="8" customFormat="1" ht="12.6" customHeight="1" x14ac:dyDescent="0.2">
      <c r="B57" s="208"/>
      <c r="C57" s="209"/>
      <c r="D57" s="209"/>
      <c r="E57" s="209"/>
      <c r="F57" s="209"/>
      <c r="G57" s="210"/>
    </row>
    <row r="58" spans="2:8" s="8" customFormat="1" ht="12.95" customHeight="1" thickBot="1" x14ac:dyDescent="0.25">
      <c r="B58" s="208"/>
      <c r="C58" s="209"/>
      <c r="D58" s="209"/>
      <c r="E58" s="209"/>
      <c r="F58" s="209"/>
      <c r="G58" s="210"/>
    </row>
    <row r="59" spans="2:8" s="8" customFormat="1" ht="12.75" x14ac:dyDescent="0.2">
      <c r="B59" s="64" t="s">
        <v>77</v>
      </c>
      <c r="C59" s="130"/>
      <c r="D59" s="130"/>
      <c r="E59" s="130"/>
      <c r="F59" s="130"/>
      <c r="G59" s="131"/>
    </row>
    <row r="60" spans="2:8" s="8" customFormat="1" ht="9" customHeight="1" x14ac:dyDescent="0.2">
      <c r="B60" s="148"/>
      <c r="C60" s="68"/>
      <c r="D60" s="133"/>
      <c r="E60" s="133"/>
      <c r="F60" s="204" t="s">
        <v>4</v>
      </c>
      <c r="G60" s="203" t="s">
        <v>5</v>
      </c>
    </row>
    <row r="61" spans="2:8" s="8" customFormat="1" ht="47.25" customHeight="1" thickBot="1" x14ac:dyDescent="0.25">
      <c r="B61" s="149"/>
      <c r="C61" s="68"/>
      <c r="D61" s="71"/>
      <c r="E61" s="71"/>
      <c r="F61" s="211"/>
      <c r="G61" s="212"/>
    </row>
    <row r="62" spans="2:8" s="8" customFormat="1" ht="113.25" customHeight="1" thickBot="1" x14ac:dyDescent="0.25">
      <c r="B62" s="160" t="s">
        <v>17</v>
      </c>
      <c r="C62" s="213" t="s">
        <v>112</v>
      </c>
      <c r="D62" s="213"/>
      <c r="E62" s="214"/>
      <c r="F62" s="63">
        <v>5</v>
      </c>
      <c r="G62" s="81"/>
      <c r="H62" s="8">
        <f>IF(F62=$I$9,0,IF(F62=$I$10,4,IF(F62=$I$11,6,IF(F62=$I$12,8,IF(F62=$I$13,10,error)))))</f>
        <v>10</v>
      </c>
    </row>
    <row r="63" spans="2:8" s="8" customFormat="1" ht="13.5" thickBot="1" x14ac:dyDescent="0.25">
      <c r="B63" s="186" t="s">
        <v>7</v>
      </c>
      <c r="C63" s="187"/>
      <c r="D63" s="187"/>
      <c r="E63" s="187"/>
      <c r="F63" s="187"/>
      <c r="G63" s="188"/>
    </row>
    <row r="64" spans="2:8" s="8" customFormat="1" x14ac:dyDescent="0.2">
      <c r="B64" s="5" t="s">
        <v>6</v>
      </c>
      <c r="C64" s="3"/>
      <c r="D64" s="1"/>
      <c r="E64" s="4"/>
      <c r="F64" s="1"/>
      <c r="G64" s="1"/>
    </row>
    <row r="66" spans="2:7" s="8" customFormat="1" ht="15.75" x14ac:dyDescent="0.2">
      <c r="B66" s="215"/>
      <c r="C66" s="215"/>
      <c r="D66" s="1"/>
      <c r="E66" s="4"/>
      <c r="F66" s="1"/>
      <c r="G66" s="1"/>
    </row>
  </sheetData>
  <mergeCells count="32">
    <mergeCell ref="F49:F50"/>
    <mergeCell ref="G49:G50"/>
    <mergeCell ref="C51:E51"/>
    <mergeCell ref="B34:G37"/>
    <mergeCell ref="F40:F41"/>
    <mergeCell ref="G40:G41"/>
    <mergeCell ref="C42:E42"/>
    <mergeCell ref="B44:G47"/>
    <mergeCell ref="B24:G27"/>
    <mergeCell ref="F29:F30"/>
    <mergeCell ref="G29:G30"/>
    <mergeCell ref="C31:E31"/>
    <mergeCell ref="C32:E32"/>
    <mergeCell ref="C22:E22"/>
    <mergeCell ref="B2:G5"/>
    <mergeCell ref="C17:E17"/>
    <mergeCell ref="C18:E18"/>
    <mergeCell ref="C19:E19"/>
    <mergeCell ref="C20:E20"/>
    <mergeCell ref="C21:E21"/>
    <mergeCell ref="B7:G8"/>
    <mergeCell ref="B9:G12"/>
    <mergeCell ref="F14:F15"/>
    <mergeCell ref="G14:G15"/>
    <mergeCell ref="C62:E62"/>
    <mergeCell ref="B63:G63"/>
    <mergeCell ref="B66:C66"/>
    <mergeCell ref="C52:E52"/>
    <mergeCell ref="C53:E53"/>
    <mergeCell ref="B55:G58"/>
    <mergeCell ref="F60:F61"/>
    <mergeCell ref="G60:G61"/>
  </mergeCells>
  <dataValidations count="3">
    <dataValidation type="textLength" allowBlank="1" showInputMessage="1" showErrorMessage="1" sqref="G42:H43 G31:H33 G62:H62 G17:H22 G51:H53" xr:uid="{CE51169B-FE14-4ADD-8E62-F56AF6DEFA66}">
      <formula1>0</formula1>
      <formula2>999</formula2>
    </dataValidation>
    <dataValidation type="list" allowBlank="1" showInputMessage="1" showErrorMessage="1" errorTitle="Invalid entry?" error="Please hit &quot;Cancel&quot; then select &quot;Yes&quot; or &quot;No&quot; from the drop-down list" sqref="F43 F32:F33 F17" xr:uid="{2857CE03-2FBF-4DE6-9EE1-A3178061EE9A}">
      <formula1>"Yes,No"</formula1>
    </dataValidation>
    <dataValidation type="list" allowBlank="1" showInputMessage="1" showErrorMessage="1" errorTitle="Invalid entry?" error="Please hit &quot;Cancel&quot; then select &quot;Yes&quot; or &quot;No&quot; from the drop-down list" sqref="F31 F42 F62 F18:F22 F51:F53" xr:uid="{D683221B-A839-48EC-9F67-D9316EAD1926}">
      <formula1>"1,2,3,4,5"</formula1>
    </dataValidation>
  </dataValidations>
  <pageMargins left="0.7" right="0.7" top="0.75" bottom="0.75" header="0.3" footer="0.3"/>
  <pageSetup paperSize="9" scale="10"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2209C-2890-4BE0-950B-A668D860378C}">
  <sheetPr>
    <pageSetUpPr fitToPage="1"/>
  </sheetPr>
  <dimension ref="B1:EI67"/>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38</v>
      </c>
      <c r="F6" s="20"/>
      <c r="G6" s="21"/>
    </row>
    <row r="7" spans="2:139" s="10" customFormat="1" ht="12.6" customHeight="1" x14ac:dyDescent="0.2">
      <c r="B7" s="197" t="s">
        <v>120</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33.7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21</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2.75" x14ac:dyDescent="0.2">
      <c r="B13" s="64" t="s">
        <v>77</v>
      </c>
      <c r="C13" s="130"/>
      <c r="D13" s="130"/>
      <c r="E13" s="130"/>
      <c r="F13" s="130"/>
      <c r="G13" s="131"/>
      <c r="I13" s="8">
        <v>5</v>
      </c>
    </row>
    <row r="14" spans="2:139" ht="9" customHeight="1" x14ac:dyDescent="0.2">
      <c r="B14" s="148"/>
      <c r="C14" s="68"/>
      <c r="D14" s="133"/>
      <c r="E14" s="133"/>
      <c r="F14" s="204" t="s">
        <v>4</v>
      </c>
      <c r="G14" s="203" t="s">
        <v>5</v>
      </c>
    </row>
    <row r="15" spans="2:139" ht="41.25" customHeight="1" x14ac:dyDescent="0.2">
      <c r="B15" s="149"/>
      <c r="C15" s="68"/>
      <c r="D15" s="71"/>
      <c r="E15" s="71"/>
      <c r="F15" s="211"/>
      <c r="G15" s="212"/>
    </row>
    <row r="16" spans="2:139" ht="3" customHeight="1" thickBot="1" x14ac:dyDescent="0.25">
      <c r="B16" s="150"/>
      <c r="C16" s="142"/>
      <c r="D16" s="151"/>
      <c r="E16" s="151"/>
      <c r="F16" s="75"/>
      <c r="G16" s="76"/>
    </row>
    <row r="17" spans="2:8" ht="85.5" customHeight="1" thickBot="1" x14ac:dyDescent="0.25">
      <c r="B17" s="160" t="s">
        <v>11</v>
      </c>
      <c r="C17" s="213" t="s">
        <v>98</v>
      </c>
      <c r="D17" s="213"/>
      <c r="E17" s="214"/>
      <c r="F17" s="63" t="s">
        <v>2</v>
      </c>
      <c r="G17" s="81"/>
      <c r="H17" s="8">
        <f>IF($F17=$H$11,50,IF($F17=$H$12,0,error))</f>
        <v>0</v>
      </c>
    </row>
    <row r="18" spans="2:8" s="8" customFormat="1" ht="99.75" customHeight="1" thickBot="1" x14ac:dyDescent="0.25">
      <c r="B18" s="77" t="s">
        <v>12</v>
      </c>
      <c r="C18" s="189" t="s">
        <v>99</v>
      </c>
      <c r="D18" s="189"/>
      <c r="E18" s="190"/>
      <c r="F18" s="63">
        <v>3</v>
      </c>
      <c r="G18" s="81"/>
      <c r="H18" s="8">
        <f>IF(F18=$I$9,0,IF(F18=$I$10,10,IF(F18=$I$11,25,IF(F18=$I$12,40,IF(F18=$I$13,50,error)))))</f>
        <v>25</v>
      </c>
    </row>
    <row r="19" spans="2:8" ht="152.25" customHeight="1" thickBot="1" x14ac:dyDescent="0.25">
      <c r="B19" s="77" t="s">
        <v>13</v>
      </c>
      <c r="C19" s="189" t="s">
        <v>100</v>
      </c>
      <c r="D19" s="189"/>
      <c r="E19" s="190"/>
      <c r="F19" s="63">
        <v>5</v>
      </c>
      <c r="G19" s="81"/>
      <c r="H19" s="8">
        <f>IF(F19=$I$9,0,IF(F19=$I$10,4,IF(F19=$I$11,8,IF(F19=$I$12,12,IF(F19=$I$13,15,error)))))</f>
        <v>15</v>
      </c>
    </row>
    <row r="20" spans="2:8" s="8" customFormat="1" ht="120" customHeight="1" thickBot="1" x14ac:dyDescent="0.25">
      <c r="B20" s="77" t="s">
        <v>14</v>
      </c>
      <c r="C20" s="189" t="s">
        <v>101</v>
      </c>
      <c r="D20" s="189"/>
      <c r="E20" s="190"/>
      <c r="F20" s="63">
        <v>3</v>
      </c>
      <c r="G20" s="81"/>
      <c r="H20" s="8">
        <f>IF(F20=$I$9,0,IF(F20=$I$10,4,IF(F20=$I$11,8,IF(F20=$I$12,12,IF(F20=$I$13,15,error)))))</f>
        <v>8</v>
      </c>
    </row>
    <row r="21" spans="2:8" s="8" customFormat="1" ht="102" customHeight="1" thickBot="1" x14ac:dyDescent="0.25">
      <c r="B21" s="77" t="s">
        <v>15</v>
      </c>
      <c r="C21" s="189" t="s">
        <v>128</v>
      </c>
      <c r="D21" s="189"/>
      <c r="E21" s="190"/>
      <c r="F21" s="63">
        <v>5</v>
      </c>
      <c r="G21" s="81"/>
      <c r="H21" s="8">
        <f>IF(F21=$I$9,0,IF(F21=$I$10,4,IF(F21=$I$11,8,IF(F21=$I$12,12,IF(F21=$I$13,15,error)))))</f>
        <v>15</v>
      </c>
    </row>
    <row r="22" spans="2:8" s="8" customFormat="1" ht="96" customHeight="1" thickBot="1" x14ac:dyDescent="0.25">
      <c r="B22" s="77" t="s">
        <v>16</v>
      </c>
      <c r="C22" s="189" t="s">
        <v>125</v>
      </c>
      <c r="D22" s="189"/>
      <c r="E22" s="190"/>
      <c r="F22" s="63">
        <v>1</v>
      </c>
      <c r="G22" s="81"/>
      <c r="H22" s="8">
        <f>IF(F22=$I$9,0,IF(F22=$I$10,-4,IF(F22=$I$11,-8,IF(F22=$I$12,-12,IF(F22=$I$13,-15,error)))))</f>
        <v>0</v>
      </c>
    </row>
    <row r="23" spans="2:8" s="8" customFormat="1" ht="15.75" thickBot="1" x14ac:dyDescent="0.3">
      <c r="B23" s="78"/>
      <c r="C23" s="79"/>
      <c r="D23" s="80"/>
      <c r="E23" s="80"/>
      <c r="F23" s="80"/>
      <c r="G23" s="82"/>
    </row>
    <row r="24" spans="2:8" s="8" customFormat="1" ht="12.6" customHeight="1" x14ac:dyDescent="0.2">
      <c r="B24" s="216" t="s">
        <v>102</v>
      </c>
      <c r="C24" s="217"/>
      <c r="D24" s="217"/>
      <c r="E24" s="217"/>
      <c r="F24" s="217"/>
      <c r="G24" s="218"/>
    </row>
    <row r="25" spans="2:8" s="8" customFormat="1" ht="12.6" customHeight="1" x14ac:dyDescent="0.2">
      <c r="B25" s="219"/>
      <c r="C25" s="220"/>
      <c r="D25" s="220"/>
      <c r="E25" s="220"/>
      <c r="F25" s="220"/>
      <c r="G25" s="221"/>
    </row>
    <row r="26" spans="2:8" s="8" customFormat="1" ht="12.6" customHeight="1" x14ac:dyDescent="0.2">
      <c r="B26" s="219"/>
      <c r="C26" s="220"/>
      <c r="D26" s="220"/>
      <c r="E26" s="220"/>
      <c r="F26" s="220"/>
      <c r="G26" s="221"/>
    </row>
    <row r="27" spans="2:8" s="8" customFormat="1" ht="12.95" customHeight="1" thickBot="1" x14ac:dyDescent="0.25">
      <c r="B27" s="219"/>
      <c r="C27" s="220"/>
      <c r="D27" s="220"/>
      <c r="E27" s="220"/>
      <c r="F27" s="220"/>
      <c r="G27" s="221"/>
    </row>
    <row r="28" spans="2:8" s="8" customFormat="1" ht="12.75" x14ac:dyDescent="0.2">
      <c r="B28" s="64" t="s">
        <v>77</v>
      </c>
      <c r="C28" s="130"/>
      <c r="D28" s="130"/>
      <c r="E28" s="130"/>
      <c r="F28" s="130"/>
      <c r="G28" s="131"/>
    </row>
    <row r="29" spans="2:8" s="8" customFormat="1" ht="13.5" customHeight="1" x14ac:dyDescent="0.2">
      <c r="B29" s="148"/>
      <c r="C29" s="68"/>
      <c r="D29" s="133"/>
      <c r="E29" s="133"/>
      <c r="F29" s="204" t="s">
        <v>4</v>
      </c>
      <c r="G29" s="203" t="s">
        <v>5</v>
      </c>
    </row>
    <row r="30" spans="2:8" s="8" customFormat="1" ht="36.75" customHeight="1" thickBot="1" x14ac:dyDescent="0.25">
      <c r="B30" s="149"/>
      <c r="C30" s="68"/>
      <c r="D30" s="71"/>
      <c r="E30" s="71"/>
      <c r="F30" s="211"/>
      <c r="G30" s="212"/>
    </row>
    <row r="31" spans="2:8" s="8" customFormat="1" ht="174" customHeight="1" thickBot="1" x14ac:dyDescent="0.25">
      <c r="B31" s="160" t="s">
        <v>18</v>
      </c>
      <c r="C31" s="213" t="s">
        <v>103</v>
      </c>
      <c r="D31" s="213"/>
      <c r="E31" s="214"/>
      <c r="F31" s="63">
        <v>5</v>
      </c>
      <c r="G31" s="81"/>
      <c r="H31" s="8">
        <f>IF(F31=$I$9,0,IF(F31=$I$10,4,IF(F31=$I$11,6,IF(F31=$I$12,18,IF(F31=$I$13,10,error)))))</f>
        <v>10</v>
      </c>
    </row>
    <row r="32" spans="2:8" s="8" customFormat="1" ht="93" customHeight="1" thickBot="1" x14ac:dyDescent="0.25">
      <c r="B32" s="77" t="s">
        <v>19</v>
      </c>
      <c r="C32" s="189" t="s">
        <v>104</v>
      </c>
      <c r="D32" s="189"/>
      <c r="E32" s="190"/>
      <c r="F32" s="63" t="s">
        <v>1</v>
      </c>
      <c r="G32" s="81"/>
      <c r="H32" s="8">
        <f>IF(F32=$H$11,5,IF(F32=$H$12,0,error))</f>
        <v>5</v>
      </c>
    </row>
    <row r="33" spans="2:9" s="8" customFormat="1" ht="15.75" thickBot="1" x14ac:dyDescent="0.3">
      <c r="B33" s="78"/>
      <c r="C33" s="79"/>
      <c r="D33" s="80"/>
      <c r="E33" s="80"/>
      <c r="F33" s="158"/>
      <c r="G33" s="154"/>
    </row>
    <row r="34" spans="2:9" s="8" customFormat="1" ht="12.6" customHeight="1" x14ac:dyDescent="0.2">
      <c r="B34" s="216" t="s">
        <v>105</v>
      </c>
      <c r="C34" s="217"/>
      <c r="D34" s="217"/>
      <c r="E34" s="217"/>
      <c r="F34" s="217"/>
      <c r="G34" s="218"/>
    </row>
    <row r="35" spans="2:9" s="8" customFormat="1" ht="12.6" customHeight="1" x14ac:dyDescent="0.2">
      <c r="B35" s="219"/>
      <c r="C35" s="220"/>
      <c r="D35" s="220"/>
      <c r="E35" s="220"/>
      <c r="F35" s="220"/>
      <c r="G35" s="221"/>
    </row>
    <row r="36" spans="2:9" s="8" customFormat="1" ht="12.6" customHeight="1" x14ac:dyDescent="0.2">
      <c r="B36" s="219"/>
      <c r="C36" s="220"/>
      <c r="D36" s="220"/>
      <c r="E36" s="220"/>
      <c r="F36" s="220"/>
      <c r="G36" s="221"/>
    </row>
    <row r="37" spans="2:9" s="8" customFormat="1" ht="12.95" customHeight="1" thickBot="1" x14ac:dyDescent="0.25">
      <c r="B37" s="219"/>
      <c r="C37" s="220"/>
      <c r="D37" s="220"/>
      <c r="E37" s="220"/>
      <c r="F37" s="220"/>
      <c r="G37" s="221"/>
    </row>
    <row r="38" spans="2:9" s="8" customFormat="1" ht="12.75" x14ac:dyDescent="0.2">
      <c r="B38" s="64" t="s">
        <v>77</v>
      </c>
      <c r="C38" s="130"/>
      <c r="D38" s="130"/>
      <c r="E38" s="130"/>
      <c r="F38" s="130"/>
      <c r="G38" s="131"/>
    </row>
    <row r="39" spans="2:9" s="8" customFormat="1" ht="1.5" customHeight="1" x14ac:dyDescent="0.2">
      <c r="B39" s="132"/>
      <c r="C39" s="155"/>
      <c r="D39" s="155"/>
      <c r="E39" s="155"/>
      <c r="F39" s="155"/>
      <c r="G39" s="156"/>
    </row>
    <row r="40" spans="2:9" s="8" customFormat="1" ht="9" customHeight="1" x14ac:dyDescent="0.2">
      <c r="B40" s="148"/>
      <c r="C40" s="68"/>
      <c r="D40" s="133"/>
      <c r="E40" s="133"/>
      <c r="F40" s="204" t="s">
        <v>4</v>
      </c>
      <c r="G40" s="203" t="s">
        <v>5</v>
      </c>
    </row>
    <row r="41" spans="2:9" s="8" customFormat="1" ht="41.25" customHeight="1" thickBot="1" x14ac:dyDescent="0.25">
      <c r="B41" s="149"/>
      <c r="C41" s="68"/>
      <c r="D41" s="71"/>
      <c r="E41" s="71"/>
      <c r="F41" s="211"/>
      <c r="G41" s="212"/>
    </row>
    <row r="42" spans="2:9" s="8" customFormat="1" ht="141" customHeight="1" thickBot="1" x14ac:dyDescent="0.25">
      <c r="B42" s="161">
        <v>3</v>
      </c>
      <c r="C42" s="213" t="s">
        <v>106</v>
      </c>
      <c r="D42" s="213"/>
      <c r="E42" s="214"/>
      <c r="F42" s="63">
        <v>3</v>
      </c>
      <c r="G42" s="81"/>
      <c r="H42" s="8">
        <f>IF(F42=$I$9,0,IF(F42=$I$10,4,IF(F42=$I$11,8,IF(F42=$I$12,12,IF(F42=$I$13,15,error)))))</f>
        <v>8</v>
      </c>
      <c r="I42" s="11"/>
    </row>
    <row r="43" spans="2:9" s="8" customFormat="1" ht="15.75" thickBot="1" x14ac:dyDescent="0.3">
      <c r="B43" s="78"/>
      <c r="C43" s="79"/>
      <c r="D43" s="80"/>
      <c r="E43" s="80"/>
      <c r="F43" s="158"/>
      <c r="G43" s="154"/>
    </row>
    <row r="44" spans="2:9" s="8" customFormat="1" ht="12.6" customHeight="1" x14ac:dyDescent="0.2">
      <c r="B44" s="216" t="s">
        <v>107</v>
      </c>
      <c r="C44" s="217"/>
      <c r="D44" s="217"/>
      <c r="E44" s="217"/>
      <c r="F44" s="217"/>
      <c r="G44" s="218"/>
    </row>
    <row r="45" spans="2:9" s="8" customFormat="1" ht="12.6" customHeight="1" x14ac:dyDescent="0.2">
      <c r="B45" s="219"/>
      <c r="C45" s="220"/>
      <c r="D45" s="220"/>
      <c r="E45" s="220"/>
      <c r="F45" s="220"/>
      <c r="G45" s="221"/>
    </row>
    <row r="46" spans="2:9" s="8" customFormat="1" ht="12.6" customHeight="1" x14ac:dyDescent="0.2">
      <c r="B46" s="219"/>
      <c r="C46" s="220"/>
      <c r="D46" s="220"/>
      <c r="E46" s="220"/>
      <c r="F46" s="220"/>
      <c r="G46" s="221"/>
    </row>
    <row r="47" spans="2:9" s="8" customFormat="1" ht="12.95" customHeight="1" thickBot="1" x14ac:dyDescent="0.25">
      <c r="B47" s="219"/>
      <c r="C47" s="220"/>
      <c r="D47" s="220"/>
      <c r="E47" s="220"/>
      <c r="F47" s="220"/>
      <c r="G47" s="221"/>
    </row>
    <row r="48" spans="2:9" s="8" customFormat="1" ht="12.75" x14ac:dyDescent="0.2">
      <c r="B48" s="64" t="s">
        <v>77</v>
      </c>
      <c r="C48" s="130"/>
      <c r="D48" s="130"/>
      <c r="E48" s="130"/>
      <c r="F48" s="130"/>
      <c r="G48" s="131"/>
    </row>
    <row r="49" spans="2:8" s="8" customFormat="1" ht="6.75" customHeight="1" x14ac:dyDescent="0.2">
      <c r="B49" s="148"/>
      <c r="C49" s="68"/>
      <c r="D49" s="133"/>
      <c r="E49" s="133"/>
      <c r="F49" s="204" t="s">
        <v>4</v>
      </c>
      <c r="G49" s="203" t="s">
        <v>5</v>
      </c>
    </row>
    <row r="50" spans="2:8" s="8" customFormat="1" ht="43.5" customHeight="1" thickBot="1" x14ac:dyDescent="0.25">
      <c r="B50" s="149"/>
      <c r="C50" s="68"/>
      <c r="D50" s="71"/>
      <c r="E50" s="71"/>
      <c r="F50" s="211"/>
      <c r="G50" s="212"/>
    </row>
    <row r="51" spans="2:8" s="8" customFormat="1" ht="117.75" customHeight="1" thickBot="1" x14ac:dyDescent="0.25">
      <c r="B51" s="160" t="s">
        <v>8</v>
      </c>
      <c r="C51" s="213" t="s">
        <v>115</v>
      </c>
      <c r="D51" s="213"/>
      <c r="E51" s="214"/>
      <c r="F51" s="63">
        <v>5</v>
      </c>
      <c r="G51" s="81"/>
      <c r="H51" s="8">
        <f>IF(F51=$I$9,0,IF(F51=$I$10,4,IF(F51=$I$11,8,IF(F51=$I$12,12,IF(F51=$I$13,15,error)))))</f>
        <v>15</v>
      </c>
    </row>
    <row r="52" spans="2:8" s="8" customFormat="1" ht="146.25" customHeight="1" thickBot="1" x14ac:dyDescent="0.25">
      <c r="B52" s="77" t="s">
        <v>9</v>
      </c>
      <c r="C52" s="213" t="s">
        <v>109</v>
      </c>
      <c r="D52" s="213"/>
      <c r="E52" s="214"/>
      <c r="F52" s="63">
        <v>5</v>
      </c>
      <c r="G52" s="81"/>
      <c r="H52" s="8">
        <f>IF(F52=$I$9,0,IF(F52=$I$10,4,IF(F52=$I$11,8,IF(F52=$I$12,12,IF(F52=$I$13,15,error)))))</f>
        <v>15</v>
      </c>
    </row>
    <row r="53" spans="2:8" s="8" customFormat="1" ht="109.5" customHeight="1" thickBot="1" x14ac:dyDescent="0.25">
      <c r="B53" s="77" t="s">
        <v>10</v>
      </c>
      <c r="C53" s="213" t="s">
        <v>117</v>
      </c>
      <c r="D53" s="213"/>
      <c r="E53" s="214"/>
      <c r="F53" s="63">
        <v>5</v>
      </c>
      <c r="G53" s="81"/>
      <c r="H53" s="8">
        <f>IF(F53=$I$9,0,IF(F53=$I$10,4,IF(F53=$I$11,8,IF(F53=$I$12,12,IF(F53=$I$13,15,error)))))</f>
        <v>15</v>
      </c>
    </row>
    <row r="54" spans="2:8" s="8" customFormat="1" ht="15.75" thickBot="1" x14ac:dyDescent="0.3">
      <c r="B54" s="78"/>
      <c r="C54" s="79"/>
      <c r="D54" s="80"/>
      <c r="E54" s="80"/>
      <c r="F54" s="158"/>
      <c r="G54" s="82"/>
    </row>
    <row r="55" spans="2:8" s="8" customFormat="1" ht="12.6" customHeight="1" x14ac:dyDescent="0.2">
      <c r="B55" s="216" t="s">
        <v>111</v>
      </c>
      <c r="C55" s="217"/>
      <c r="D55" s="217"/>
      <c r="E55" s="217"/>
      <c r="F55" s="217"/>
      <c r="G55" s="218"/>
    </row>
    <row r="56" spans="2:8" s="8" customFormat="1" ht="12.6" customHeight="1" x14ac:dyDescent="0.2">
      <c r="B56" s="219"/>
      <c r="C56" s="220"/>
      <c r="D56" s="220"/>
      <c r="E56" s="220"/>
      <c r="F56" s="220"/>
      <c r="G56" s="221"/>
    </row>
    <row r="57" spans="2:8" s="8" customFormat="1" ht="12.6" customHeight="1" x14ac:dyDescent="0.2">
      <c r="B57" s="219"/>
      <c r="C57" s="220"/>
      <c r="D57" s="220"/>
      <c r="E57" s="220"/>
      <c r="F57" s="220"/>
      <c r="G57" s="221"/>
    </row>
    <row r="58" spans="2:8" s="8" customFormat="1" ht="12.95" customHeight="1" thickBot="1" x14ac:dyDescent="0.25">
      <c r="B58" s="219"/>
      <c r="C58" s="220"/>
      <c r="D58" s="220"/>
      <c r="E58" s="220"/>
      <c r="F58" s="220"/>
      <c r="G58" s="221"/>
    </row>
    <row r="59" spans="2:8" s="8" customFormat="1" ht="12.75" x14ac:dyDescent="0.2">
      <c r="B59" s="64" t="s">
        <v>77</v>
      </c>
      <c r="C59" s="130"/>
      <c r="D59" s="130"/>
      <c r="E59" s="130"/>
      <c r="F59" s="130"/>
      <c r="G59" s="131"/>
    </row>
    <row r="60" spans="2:8" s="8" customFormat="1" ht="6" customHeight="1" x14ac:dyDescent="0.2">
      <c r="B60" s="148"/>
      <c r="C60" s="68"/>
      <c r="D60" s="133"/>
      <c r="E60" s="133"/>
      <c r="F60" s="204" t="s">
        <v>4</v>
      </c>
      <c r="G60" s="203" t="s">
        <v>5</v>
      </c>
    </row>
    <row r="61" spans="2:8" s="8" customFormat="1" ht="45" customHeight="1" thickBot="1" x14ac:dyDescent="0.25">
      <c r="B61" s="149"/>
      <c r="C61" s="68"/>
      <c r="D61" s="71"/>
      <c r="E61" s="71"/>
      <c r="F61" s="211"/>
      <c r="G61" s="212"/>
    </row>
    <row r="62" spans="2:8" s="8" customFormat="1" ht="89.25" customHeight="1" thickBot="1" x14ac:dyDescent="0.25">
      <c r="B62" s="160" t="s">
        <v>17</v>
      </c>
      <c r="C62" s="213" t="s">
        <v>112</v>
      </c>
      <c r="D62" s="213"/>
      <c r="E62" s="214"/>
      <c r="F62" s="63">
        <v>1</v>
      </c>
      <c r="G62" s="81"/>
      <c r="H62" s="8">
        <f>IF(F62=$I$9,0,IF(F62=$I$10,4,IF(F62=$I$11,6,IF(F62=$I$12,8,IF(F62=$I$13,10,error)))))</f>
        <v>0</v>
      </c>
    </row>
    <row r="63" spans="2:8" s="8" customFormat="1" ht="12.75" x14ac:dyDescent="0.2">
      <c r="B63" s="146"/>
      <c r="C63" s="147"/>
      <c r="D63" s="152"/>
      <c r="E63" s="152"/>
      <c r="F63" s="153"/>
      <c r="G63" s="82"/>
    </row>
    <row r="64" spans="2:8" s="8" customFormat="1" ht="13.5" thickBot="1" x14ac:dyDescent="0.25">
      <c r="B64" s="186" t="s">
        <v>7</v>
      </c>
      <c r="C64" s="187"/>
      <c r="D64" s="187"/>
      <c r="E64" s="187"/>
      <c r="F64" s="187"/>
      <c r="G64" s="188"/>
    </row>
    <row r="65" spans="2:7" s="8" customFormat="1" x14ac:dyDescent="0.2">
      <c r="B65" s="5" t="s">
        <v>6</v>
      </c>
      <c r="C65" s="3"/>
      <c r="D65" s="1"/>
      <c r="E65" s="4"/>
      <c r="F65" s="1"/>
      <c r="G65" s="1"/>
    </row>
    <row r="67" spans="2:7" s="8" customFormat="1" ht="15.75" x14ac:dyDescent="0.2">
      <c r="B67" s="215"/>
      <c r="C67" s="215"/>
      <c r="D67" s="1"/>
      <c r="E67" s="4"/>
      <c r="F67" s="1"/>
      <c r="G67" s="1"/>
    </row>
  </sheetData>
  <mergeCells count="32">
    <mergeCell ref="F49:F50"/>
    <mergeCell ref="G49:G50"/>
    <mergeCell ref="C51:E51"/>
    <mergeCell ref="B34:G37"/>
    <mergeCell ref="F40:F41"/>
    <mergeCell ref="G40:G41"/>
    <mergeCell ref="C42:E42"/>
    <mergeCell ref="B44:G47"/>
    <mergeCell ref="B24:G27"/>
    <mergeCell ref="F29:F30"/>
    <mergeCell ref="G29:G30"/>
    <mergeCell ref="C31:E31"/>
    <mergeCell ref="C32:E32"/>
    <mergeCell ref="C22:E22"/>
    <mergeCell ref="B2:G5"/>
    <mergeCell ref="C17:E17"/>
    <mergeCell ref="C18:E18"/>
    <mergeCell ref="C19:E19"/>
    <mergeCell ref="C20:E20"/>
    <mergeCell ref="C21:E21"/>
    <mergeCell ref="B7:G8"/>
    <mergeCell ref="B9:G12"/>
    <mergeCell ref="F14:F15"/>
    <mergeCell ref="G14:G15"/>
    <mergeCell ref="C62:E62"/>
    <mergeCell ref="B64:G64"/>
    <mergeCell ref="B67:C67"/>
    <mergeCell ref="C52:E52"/>
    <mergeCell ref="C53:E53"/>
    <mergeCell ref="B55:G58"/>
    <mergeCell ref="F60:F61"/>
    <mergeCell ref="G60:G61"/>
  </mergeCells>
  <dataValidations count="3">
    <dataValidation type="textLength" allowBlank="1" showInputMessage="1" showErrorMessage="1" sqref="G42:H43 G31:H33 G62:H62 G17:H22 G51:H53" xr:uid="{ED46E291-2A3C-415C-B490-8C0815D650BA}">
      <formula1>0</formula1>
      <formula2>999</formula2>
    </dataValidation>
    <dataValidation type="list" allowBlank="1" showInputMessage="1" showErrorMessage="1" errorTitle="Invalid entry?" error="Please hit &quot;Cancel&quot; then select &quot;Yes&quot; or &quot;No&quot; from the drop-down list" sqref="F43 F32:F33 F17" xr:uid="{678AED68-6B57-4368-ABF0-C9CC460395C3}">
      <formula1>"Yes,No"</formula1>
    </dataValidation>
    <dataValidation type="list" allowBlank="1" showInputMessage="1" showErrorMessage="1" errorTitle="Invalid entry?" error="Please hit &quot;Cancel&quot; then select &quot;Yes&quot; or &quot;No&quot; from the drop-down list" sqref="F31 F42 F62 F18:F22 F51:F53" xr:uid="{3CEAAEB7-DAB0-4E74-A8A4-F571C8D360D7}">
      <formula1>"1,2,3,4,5"</formula1>
    </dataValidation>
  </dataValidations>
  <pageMargins left="0.7" right="0.7" top="0.75" bottom="0.75" header="0.3" footer="0.3"/>
  <pageSetup paperSize="9" scale="10"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B8370-1A06-4B67-A01B-D3924E55391F}">
  <sheetPr>
    <pageSetUpPr fitToPage="1"/>
  </sheetPr>
  <dimension ref="B1:EI64"/>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39</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2.75" x14ac:dyDescent="0.2">
      <c r="B13" s="64" t="s">
        <v>77</v>
      </c>
      <c r="C13" s="130"/>
      <c r="D13" s="130"/>
      <c r="E13" s="130"/>
      <c r="F13" s="130"/>
      <c r="G13" s="131"/>
      <c r="I13" s="8">
        <v>5</v>
      </c>
    </row>
    <row r="14" spans="2:139" ht="6.75" customHeight="1" x14ac:dyDescent="0.2">
      <c r="B14" s="148"/>
      <c r="C14" s="68"/>
      <c r="D14" s="133"/>
      <c r="E14" s="133"/>
      <c r="F14" s="185" t="s">
        <v>4</v>
      </c>
      <c r="G14" s="184" t="s">
        <v>5</v>
      </c>
    </row>
    <row r="15" spans="2:139" ht="43.5" customHeight="1" thickBot="1" x14ac:dyDescent="0.25">
      <c r="B15" s="149"/>
      <c r="C15" s="68"/>
      <c r="D15" s="71"/>
      <c r="E15" s="71"/>
      <c r="F15" s="222"/>
      <c r="G15" s="223"/>
    </row>
    <row r="16" spans="2:139" ht="90" customHeight="1" thickBot="1" x14ac:dyDescent="0.25">
      <c r="B16" s="160" t="s">
        <v>11</v>
      </c>
      <c r="C16" s="213" t="s">
        <v>98</v>
      </c>
      <c r="D16" s="213"/>
      <c r="E16" s="214"/>
      <c r="F16" s="63" t="s">
        <v>2</v>
      </c>
      <c r="G16" s="81"/>
      <c r="H16" s="8">
        <f>IF($F16=$H$11,50,IF($F16=$H$12,0,error))</f>
        <v>0</v>
      </c>
    </row>
    <row r="17" spans="2:8" s="8" customFormat="1" ht="99" customHeight="1" thickBot="1" x14ac:dyDescent="0.25">
      <c r="B17" s="77" t="s">
        <v>12</v>
      </c>
      <c r="C17" s="189" t="s">
        <v>99</v>
      </c>
      <c r="D17" s="189"/>
      <c r="E17" s="190"/>
      <c r="F17" s="63">
        <v>1</v>
      </c>
      <c r="G17" s="81"/>
      <c r="H17" s="8">
        <f>IF(F17=$I$9,0,IF(F17=$I$10,10,IF(F17=$I$11,25,IF(F17=$I$12,40,IF(F17=$I$13,50,error)))))</f>
        <v>0</v>
      </c>
    </row>
    <row r="18" spans="2:8" ht="149.25" customHeight="1" thickBot="1" x14ac:dyDescent="0.25">
      <c r="B18" s="77" t="s">
        <v>13</v>
      </c>
      <c r="C18" s="189" t="s">
        <v>100</v>
      </c>
      <c r="D18" s="189"/>
      <c r="E18" s="190"/>
      <c r="F18" s="63">
        <v>1</v>
      </c>
      <c r="G18" s="81"/>
      <c r="H18" s="8">
        <f>IF(F18=$I$9,0,IF(F18=$I$10,4,IF(F18=$I$11,8,IF(F18=$I$12,12,IF(F18=$I$13,15,error)))))</f>
        <v>0</v>
      </c>
    </row>
    <row r="19" spans="2:8" s="8" customFormat="1" ht="125.25" customHeight="1" thickBot="1" x14ac:dyDescent="0.25">
      <c r="B19" s="77" t="s">
        <v>14</v>
      </c>
      <c r="C19" s="189" t="s">
        <v>101</v>
      </c>
      <c r="D19" s="189"/>
      <c r="E19" s="190"/>
      <c r="F19" s="63">
        <v>3</v>
      </c>
      <c r="G19" s="81"/>
      <c r="H19" s="8">
        <f>IF(F19=$I$9,0,IF(F19=$I$10,4,IF(F19=$I$11,8,IF(F19=$I$12,12,IF(F19=$I$13,15,error)))))</f>
        <v>8</v>
      </c>
    </row>
    <row r="20" spans="2:8" s="8" customFormat="1" ht="96" customHeight="1" thickBot="1" x14ac:dyDescent="0.25">
      <c r="B20" s="77" t="s">
        <v>15</v>
      </c>
      <c r="C20" s="189" t="s">
        <v>126</v>
      </c>
      <c r="D20" s="189"/>
      <c r="E20" s="190"/>
      <c r="F20" s="63">
        <v>2</v>
      </c>
      <c r="G20" s="81"/>
      <c r="H20" s="8">
        <f>IF(F20=$I$9,0,IF(F20=$I$10,4,IF(F20=$I$11,8,IF(F20=$I$12,12,IF(F20=$I$13,15,error)))))</f>
        <v>4</v>
      </c>
    </row>
    <row r="21" spans="2:8" s="8" customFormat="1" ht="99" customHeight="1" thickBot="1" x14ac:dyDescent="0.25">
      <c r="B21" s="77" t="s">
        <v>16</v>
      </c>
      <c r="C21" s="189" t="s">
        <v>125</v>
      </c>
      <c r="D21" s="189"/>
      <c r="E21" s="190"/>
      <c r="F21" s="63">
        <v>1</v>
      </c>
      <c r="G21" s="81"/>
      <c r="H21" s="8">
        <f>IF(F21=$I$9,0,IF(F21=$I$10,-4,IF(F21=$I$11,-8,IF(F21=$I$12,-12,IF(F21=$I$13,-15,error)))))</f>
        <v>0</v>
      </c>
    </row>
    <row r="22" spans="2:8" s="8" customFormat="1" ht="15.75" thickBot="1" x14ac:dyDescent="0.3">
      <c r="B22" s="78"/>
      <c r="C22" s="79"/>
      <c r="D22" s="80"/>
      <c r="E22" s="80"/>
      <c r="F22" s="80"/>
      <c r="G22" s="82"/>
    </row>
    <row r="23" spans="2:8" s="8" customFormat="1" ht="12.6" customHeight="1" x14ac:dyDescent="0.2">
      <c r="B23" s="216" t="s">
        <v>102</v>
      </c>
      <c r="C23" s="217"/>
      <c r="D23" s="217"/>
      <c r="E23" s="217"/>
      <c r="F23" s="217"/>
      <c r="G23" s="218"/>
    </row>
    <row r="24" spans="2:8" s="8" customFormat="1" ht="12.6" customHeight="1" x14ac:dyDescent="0.2">
      <c r="B24" s="219"/>
      <c r="C24" s="220"/>
      <c r="D24" s="220"/>
      <c r="E24" s="220"/>
      <c r="F24" s="220"/>
      <c r="G24" s="221"/>
    </row>
    <row r="25" spans="2:8" s="8" customFormat="1" ht="12.6" customHeight="1" x14ac:dyDescent="0.2">
      <c r="B25" s="219"/>
      <c r="C25" s="220"/>
      <c r="D25" s="220"/>
      <c r="E25" s="220"/>
      <c r="F25" s="220"/>
      <c r="G25" s="221"/>
    </row>
    <row r="26" spans="2:8" s="8" customFormat="1" ht="12.95" customHeight="1" thickBot="1" x14ac:dyDescent="0.25">
      <c r="B26" s="219"/>
      <c r="C26" s="220"/>
      <c r="D26" s="220"/>
      <c r="E26" s="220"/>
      <c r="F26" s="220"/>
      <c r="G26" s="221"/>
    </row>
    <row r="27" spans="2:8" s="8" customFormat="1" ht="12.75" x14ac:dyDescent="0.2">
      <c r="B27" s="64" t="s">
        <v>77</v>
      </c>
      <c r="C27" s="130"/>
      <c r="D27" s="130"/>
      <c r="E27" s="130"/>
      <c r="F27" s="130"/>
      <c r="G27" s="131"/>
    </row>
    <row r="28" spans="2:8" s="8" customFormat="1" ht="10.5" customHeight="1" x14ac:dyDescent="0.2">
      <c r="B28" s="148"/>
      <c r="C28" s="68"/>
      <c r="D28" s="133"/>
      <c r="E28" s="133"/>
      <c r="F28" s="185" t="s">
        <v>4</v>
      </c>
      <c r="G28" s="184" t="s">
        <v>5</v>
      </c>
    </row>
    <row r="29" spans="2:8" s="8" customFormat="1" ht="38.25" customHeight="1" thickBot="1" x14ac:dyDescent="0.25">
      <c r="B29" s="149"/>
      <c r="C29" s="68"/>
      <c r="D29" s="71"/>
      <c r="E29" s="71"/>
      <c r="F29" s="222"/>
      <c r="G29" s="223"/>
    </row>
    <row r="30" spans="2:8" s="8" customFormat="1" ht="164.25" customHeight="1" thickBot="1" x14ac:dyDescent="0.25">
      <c r="B30" s="160" t="s">
        <v>18</v>
      </c>
      <c r="C30" s="213" t="s">
        <v>103</v>
      </c>
      <c r="D30" s="213"/>
      <c r="E30" s="214"/>
      <c r="F30" s="63">
        <v>1</v>
      </c>
      <c r="G30" s="81"/>
      <c r="H30" s="8">
        <f>IF(F30=$I$9,0,IF(F30=$I$10,4,IF(F30=$I$11,6,IF(F30=$I$12,18,IF(F30=$I$13,10,error)))))</f>
        <v>0</v>
      </c>
    </row>
    <row r="31" spans="2:8" s="8" customFormat="1" ht="96" customHeight="1" thickBot="1" x14ac:dyDescent="0.25">
      <c r="B31" s="77" t="s">
        <v>19</v>
      </c>
      <c r="C31" s="189" t="s">
        <v>104</v>
      </c>
      <c r="D31" s="189"/>
      <c r="E31" s="190"/>
      <c r="F31" s="63" t="s">
        <v>2</v>
      </c>
      <c r="G31" s="81"/>
      <c r="H31" s="8">
        <f>IF(F31=$H$11,5,IF(F31=$H$12,0,error))</f>
        <v>0</v>
      </c>
    </row>
    <row r="32" spans="2:8" s="8" customFormat="1" ht="15.75" thickBot="1" x14ac:dyDescent="0.3">
      <c r="B32" s="78"/>
      <c r="C32" s="79"/>
      <c r="D32" s="80"/>
      <c r="E32" s="80"/>
      <c r="F32" s="158"/>
      <c r="G32" s="154"/>
    </row>
    <row r="33" spans="2:9" s="8" customFormat="1" ht="12.6" customHeight="1" x14ac:dyDescent="0.2">
      <c r="B33" s="216" t="s">
        <v>105</v>
      </c>
      <c r="C33" s="217"/>
      <c r="D33" s="217"/>
      <c r="E33" s="217"/>
      <c r="F33" s="217"/>
      <c r="G33" s="218"/>
    </row>
    <row r="34" spans="2:9" s="8" customFormat="1" ht="12.6" customHeight="1" x14ac:dyDescent="0.2">
      <c r="B34" s="219"/>
      <c r="C34" s="220"/>
      <c r="D34" s="220"/>
      <c r="E34" s="220"/>
      <c r="F34" s="220"/>
      <c r="G34" s="221"/>
    </row>
    <row r="35" spans="2:9" s="8" customFormat="1" ht="12.6" customHeight="1" x14ac:dyDescent="0.2">
      <c r="B35" s="219"/>
      <c r="C35" s="220"/>
      <c r="D35" s="220"/>
      <c r="E35" s="220"/>
      <c r="F35" s="220"/>
      <c r="G35" s="221"/>
    </row>
    <row r="36" spans="2:9" s="8" customFormat="1" ht="12.95" customHeight="1" thickBot="1" x14ac:dyDescent="0.25">
      <c r="B36" s="219"/>
      <c r="C36" s="220"/>
      <c r="D36" s="220"/>
      <c r="E36" s="220"/>
      <c r="F36" s="220"/>
      <c r="G36" s="221"/>
    </row>
    <row r="37" spans="2:9" s="8" customFormat="1" ht="12.75" x14ac:dyDescent="0.2">
      <c r="B37" s="64" t="s">
        <v>77</v>
      </c>
      <c r="C37" s="130"/>
      <c r="D37" s="130"/>
      <c r="E37" s="130"/>
      <c r="F37" s="130"/>
      <c r="G37" s="131"/>
    </row>
    <row r="38" spans="2:9" s="8" customFormat="1" ht="6.75" customHeight="1" x14ac:dyDescent="0.2">
      <c r="B38" s="148"/>
      <c r="C38" s="68"/>
      <c r="D38" s="133"/>
      <c r="E38" s="133"/>
      <c r="F38" s="185" t="s">
        <v>4</v>
      </c>
      <c r="G38" s="184" t="s">
        <v>5</v>
      </c>
    </row>
    <row r="39" spans="2:9" s="8" customFormat="1" ht="42" customHeight="1" thickBot="1" x14ac:dyDescent="0.25">
      <c r="B39" s="149"/>
      <c r="C39" s="68"/>
      <c r="D39" s="71"/>
      <c r="E39" s="71"/>
      <c r="F39" s="222"/>
      <c r="G39" s="223"/>
    </row>
    <row r="40" spans="2:9" s="8" customFormat="1" ht="134.25" customHeight="1" thickBot="1" x14ac:dyDescent="0.25">
      <c r="B40" s="161">
        <v>3</v>
      </c>
      <c r="C40" s="213" t="s">
        <v>106</v>
      </c>
      <c r="D40" s="213"/>
      <c r="E40" s="214"/>
      <c r="F40" s="63">
        <v>1</v>
      </c>
      <c r="G40" s="81"/>
      <c r="H40" s="8">
        <f>IF(F40=$I$9,0,IF(F40=$I$10,4,IF(F40=$I$11,8,IF(F40=$I$12,12,IF(F40=$I$13,15,error)))))</f>
        <v>0</v>
      </c>
      <c r="I40" s="11"/>
    </row>
    <row r="41" spans="2:9" s="8" customFormat="1" ht="15.75" thickBot="1" x14ac:dyDescent="0.3">
      <c r="B41" s="78"/>
      <c r="C41" s="79"/>
      <c r="D41" s="80"/>
      <c r="E41" s="80"/>
      <c r="F41" s="158"/>
      <c r="G41" s="154"/>
    </row>
    <row r="42" spans="2:9" s="8" customFormat="1" ht="12.6" customHeight="1" x14ac:dyDescent="0.2">
      <c r="B42" s="216" t="s">
        <v>107</v>
      </c>
      <c r="C42" s="217"/>
      <c r="D42" s="217"/>
      <c r="E42" s="217"/>
      <c r="F42" s="217"/>
      <c r="G42" s="218"/>
    </row>
    <row r="43" spans="2:9" s="8" customFormat="1" ht="12.6" customHeight="1" x14ac:dyDescent="0.2">
      <c r="B43" s="219"/>
      <c r="C43" s="220"/>
      <c r="D43" s="220"/>
      <c r="E43" s="220"/>
      <c r="F43" s="220"/>
      <c r="G43" s="221"/>
    </row>
    <row r="44" spans="2:9" s="8" customFormat="1" ht="12.6" customHeight="1" x14ac:dyDescent="0.2">
      <c r="B44" s="219"/>
      <c r="C44" s="220"/>
      <c r="D44" s="220"/>
      <c r="E44" s="220"/>
      <c r="F44" s="220"/>
      <c r="G44" s="221"/>
    </row>
    <row r="45" spans="2:9" s="8" customFormat="1" ht="12.95" customHeight="1" thickBot="1" x14ac:dyDescent="0.25">
      <c r="B45" s="219"/>
      <c r="C45" s="220"/>
      <c r="D45" s="220"/>
      <c r="E45" s="220"/>
      <c r="F45" s="220"/>
      <c r="G45" s="221"/>
    </row>
    <row r="46" spans="2:9" s="8" customFormat="1" ht="12.75" x14ac:dyDescent="0.2">
      <c r="B46" s="64" t="s">
        <v>77</v>
      </c>
      <c r="C46" s="130"/>
      <c r="D46" s="130"/>
      <c r="E46" s="130"/>
      <c r="F46" s="130"/>
      <c r="G46" s="131"/>
    </row>
    <row r="47" spans="2:9" s="8" customFormat="1" ht="3.75" customHeight="1" x14ac:dyDescent="0.2">
      <c r="B47" s="148"/>
      <c r="C47" s="68"/>
      <c r="D47" s="133"/>
      <c r="E47" s="133"/>
      <c r="F47" s="185" t="s">
        <v>4</v>
      </c>
      <c r="G47" s="184" t="s">
        <v>5</v>
      </c>
    </row>
    <row r="48" spans="2:9" s="8" customFormat="1" ht="48" customHeight="1" thickBot="1" x14ac:dyDescent="0.25">
      <c r="B48" s="149"/>
      <c r="C48" s="68"/>
      <c r="D48" s="71"/>
      <c r="E48" s="71"/>
      <c r="F48" s="222"/>
      <c r="G48" s="223"/>
    </row>
    <row r="49" spans="2:8" s="8" customFormat="1" ht="113.25" customHeight="1" thickBot="1" x14ac:dyDescent="0.25">
      <c r="B49" s="160" t="s">
        <v>8</v>
      </c>
      <c r="C49" s="213" t="s">
        <v>115</v>
      </c>
      <c r="D49" s="213"/>
      <c r="E49" s="214"/>
      <c r="F49" s="63">
        <v>1</v>
      </c>
      <c r="G49" s="81"/>
      <c r="H49" s="8">
        <f>IF(F49=$I$9,0,IF(F49=$I$10,4,IF(F49=$I$11,8,IF(F49=$I$12,12,IF(F49=$I$13,15,error)))))</f>
        <v>0</v>
      </c>
    </row>
    <row r="50" spans="2:8" s="8" customFormat="1" ht="141.75" customHeight="1" thickBot="1" x14ac:dyDescent="0.25">
      <c r="B50" s="77" t="s">
        <v>9</v>
      </c>
      <c r="C50" s="213" t="s">
        <v>109</v>
      </c>
      <c r="D50" s="213"/>
      <c r="E50" s="214"/>
      <c r="F50" s="63">
        <v>2</v>
      </c>
      <c r="G50" s="81"/>
      <c r="H50" s="8">
        <f>IF(F50=$I$9,0,IF(F50=$I$10,4,IF(F50=$I$11,8,IF(F50=$I$12,12,IF(F50=$I$13,15,error)))))</f>
        <v>4</v>
      </c>
    </row>
    <row r="51" spans="2:8" s="8" customFormat="1" ht="104.25" customHeight="1" thickBot="1" x14ac:dyDescent="0.25">
      <c r="B51" s="77" t="s">
        <v>10</v>
      </c>
      <c r="C51" s="213" t="s">
        <v>110</v>
      </c>
      <c r="D51" s="213"/>
      <c r="E51" s="214"/>
      <c r="F51" s="63">
        <v>2</v>
      </c>
      <c r="G51" s="81"/>
      <c r="H51" s="8">
        <f>IF(F51=$I$9,0,IF(F51=$I$10,4,IF(F51=$I$11,8,IF(F51=$I$12,12,IF(F51=$I$13,15,error)))))</f>
        <v>4</v>
      </c>
    </row>
    <row r="52" spans="2:8" s="8" customFormat="1" ht="15.75" thickBot="1" x14ac:dyDescent="0.3">
      <c r="B52" s="78"/>
      <c r="C52" s="79"/>
      <c r="D52" s="80"/>
      <c r="E52" s="80"/>
      <c r="F52" s="158"/>
      <c r="G52" s="82"/>
    </row>
    <row r="53" spans="2:8" s="8" customFormat="1" ht="12.6" customHeight="1" x14ac:dyDescent="0.2">
      <c r="B53" s="216" t="s">
        <v>111</v>
      </c>
      <c r="C53" s="217"/>
      <c r="D53" s="217"/>
      <c r="E53" s="217"/>
      <c r="F53" s="217"/>
      <c r="G53" s="218"/>
    </row>
    <row r="54" spans="2:8" s="8" customFormat="1" ht="12.6" customHeight="1" x14ac:dyDescent="0.2">
      <c r="B54" s="219"/>
      <c r="C54" s="220"/>
      <c r="D54" s="220"/>
      <c r="E54" s="220"/>
      <c r="F54" s="220"/>
      <c r="G54" s="221"/>
    </row>
    <row r="55" spans="2:8" s="8" customFormat="1" ht="12.6" customHeight="1" x14ac:dyDescent="0.2">
      <c r="B55" s="219"/>
      <c r="C55" s="220"/>
      <c r="D55" s="220"/>
      <c r="E55" s="220"/>
      <c r="F55" s="220"/>
      <c r="G55" s="221"/>
    </row>
    <row r="56" spans="2:8" s="8" customFormat="1" ht="12.95" customHeight="1" thickBot="1" x14ac:dyDescent="0.25">
      <c r="B56" s="219"/>
      <c r="C56" s="220"/>
      <c r="D56" s="220"/>
      <c r="E56" s="220"/>
      <c r="F56" s="220"/>
      <c r="G56" s="221"/>
    </row>
    <row r="57" spans="2:8" s="8" customFormat="1" ht="12.75" x14ac:dyDescent="0.2">
      <c r="B57" s="64" t="s">
        <v>77</v>
      </c>
      <c r="C57" s="130"/>
      <c r="D57" s="130"/>
      <c r="E57" s="130"/>
      <c r="F57" s="130"/>
      <c r="G57" s="131"/>
    </row>
    <row r="58" spans="2:8" s="8" customFormat="1" ht="12" customHeight="1" x14ac:dyDescent="0.2">
      <c r="B58" s="148"/>
      <c r="C58" s="68"/>
      <c r="D58" s="133"/>
      <c r="E58" s="133"/>
      <c r="F58" s="204" t="s">
        <v>4</v>
      </c>
      <c r="G58" s="203" t="s">
        <v>5</v>
      </c>
    </row>
    <row r="59" spans="2:8" s="8" customFormat="1" ht="42" customHeight="1" thickBot="1" x14ac:dyDescent="0.25">
      <c r="B59" s="149"/>
      <c r="C59" s="68"/>
      <c r="D59" s="71"/>
      <c r="E59" s="71"/>
      <c r="F59" s="211"/>
      <c r="G59" s="212"/>
    </row>
    <row r="60" spans="2:8" s="8" customFormat="1" ht="82.5" customHeight="1" thickBot="1" x14ac:dyDescent="0.25">
      <c r="B60" s="160" t="s">
        <v>17</v>
      </c>
      <c r="C60" s="213" t="s">
        <v>112</v>
      </c>
      <c r="D60" s="213"/>
      <c r="E60" s="214"/>
      <c r="F60" s="63">
        <v>2</v>
      </c>
      <c r="G60" s="81"/>
      <c r="H60" s="8">
        <f>IF(F60=$I$9,0,IF(F60=$I$10,4,IF(F60=$I$11,6,IF(F60=$I$12,8,IF(F60=$I$13,10,error)))))</f>
        <v>4</v>
      </c>
    </row>
    <row r="61" spans="2:8" s="8" customFormat="1" ht="13.5" thickBot="1" x14ac:dyDescent="0.25">
      <c r="B61" s="186" t="s">
        <v>7</v>
      </c>
      <c r="C61" s="187"/>
      <c r="D61" s="187"/>
      <c r="E61" s="187"/>
      <c r="F61" s="187"/>
      <c r="G61" s="188"/>
    </row>
    <row r="62" spans="2:8" s="8" customFormat="1" x14ac:dyDescent="0.2">
      <c r="B62" s="5" t="s">
        <v>6</v>
      </c>
      <c r="C62" s="3"/>
      <c r="D62" s="1"/>
      <c r="E62" s="4"/>
      <c r="F62" s="1"/>
      <c r="G62" s="1"/>
    </row>
    <row r="64" spans="2:8" s="8" customFormat="1" ht="15.75" x14ac:dyDescent="0.2">
      <c r="B64" s="215"/>
      <c r="C64" s="215"/>
      <c r="D64" s="1"/>
      <c r="E64" s="4"/>
      <c r="F64" s="1"/>
      <c r="G64" s="1"/>
    </row>
  </sheetData>
  <mergeCells count="32">
    <mergeCell ref="F47:F48"/>
    <mergeCell ref="G47:G48"/>
    <mergeCell ref="C49:E49"/>
    <mergeCell ref="B33:G36"/>
    <mergeCell ref="F38:F39"/>
    <mergeCell ref="G38:G39"/>
    <mergeCell ref="C40:E40"/>
    <mergeCell ref="B42:G45"/>
    <mergeCell ref="B23:G26"/>
    <mergeCell ref="F28:F29"/>
    <mergeCell ref="G28:G29"/>
    <mergeCell ref="C30:E30"/>
    <mergeCell ref="C31:E31"/>
    <mergeCell ref="C21:E21"/>
    <mergeCell ref="B2:G5"/>
    <mergeCell ref="C16:E16"/>
    <mergeCell ref="C17:E17"/>
    <mergeCell ref="C18:E18"/>
    <mergeCell ref="C19:E19"/>
    <mergeCell ref="C20:E20"/>
    <mergeCell ref="B7:G8"/>
    <mergeCell ref="B9:G12"/>
    <mergeCell ref="F14:F15"/>
    <mergeCell ref="G14:G15"/>
    <mergeCell ref="C60:E60"/>
    <mergeCell ref="B61:G61"/>
    <mergeCell ref="B64:C64"/>
    <mergeCell ref="C50:E50"/>
    <mergeCell ref="C51:E51"/>
    <mergeCell ref="B53:G56"/>
    <mergeCell ref="F58:F59"/>
    <mergeCell ref="G58:G59"/>
  </mergeCells>
  <dataValidations count="3">
    <dataValidation type="list" allowBlank="1" showInputMessage="1" showErrorMessage="1" errorTitle="Invalid entry?" error="Please hit &quot;Cancel&quot; then select &quot;Yes&quot; or &quot;No&quot; from the drop-down list" sqref="F41 F31:F32 F16" xr:uid="{EA9AABDB-4E5F-44BE-BC2E-842EE3B20553}">
      <formula1>"Yes,No"</formula1>
    </dataValidation>
    <dataValidation type="textLength" allowBlank="1" showInputMessage="1" showErrorMessage="1" sqref="G40:H41 G30:H32 G60:H60 G16:H21 G49:H51" xr:uid="{17CBC173-949C-46E3-AAC2-EEBCA1A296C4}">
      <formula1>0</formula1>
      <formula2>999</formula2>
    </dataValidation>
    <dataValidation type="list" allowBlank="1" showInputMessage="1" showErrorMessage="1" errorTitle="Invalid entry?" error="Please hit &quot;Cancel&quot; then select &quot;Yes&quot; or &quot;No&quot; from the drop-down list" sqref="F30 F40 F60 F17:F21 F49:F51" xr:uid="{DFECB3F0-E56E-4F54-95F6-2141738E70B3}">
      <formula1>"1,2,3,4,5"</formula1>
    </dataValidation>
  </dataValidations>
  <pageMargins left="0.7" right="0.7" top="0.75" bottom="0.75" header="0.3" footer="0.3"/>
  <pageSetup paperSize="9" scale="10"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CF431-018C-485B-849F-4A2C60D869A9}">
  <sheetPr>
    <pageSetUpPr fitToPage="1"/>
  </sheetPr>
  <dimension ref="B1:EI67"/>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9.75"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40</v>
      </c>
      <c r="F6" s="20"/>
      <c r="G6" s="21"/>
    </row>
    <row r="7" spans="2:139" s="10" customFormat="1" ht="35.25"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24.7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4.25" customHeight="1" x14ac:dyDescent="0.2">
      <c r="B13" s="64" t="s">
        <v>77</v>
      </c>
      <c r="C13" s="130"/>
      <c r="D13" s="130"/>
      <c r="E13" s="130"/>
      <c r="F13" s="130"/>
      <c r="G13" s="131"/>
      <c r="I13" s="8">
        <v>5</v>
      </c>
    </row>
    <row r="14" spans="2:139" ht="2.25" customHeight="1" x14ac:dyDescent="0.2">
      <c r="B14" s="148"/>
      <c r="C14" s="68"/>
      <c r="D14" s="133"/>
      <c r="E14" s="133"/>
      <c r="F14" s="204" t="s">
        <v>4</v>
      </c>
      <c r="G14" s="203" t="s">
        <v>5</v>
      </c>
    </row>
    <row r="15" spans="2:139" ht="47.25" customHeight="1" x14ac:dyDescent="0.2">
      <c r="B15" s="149"/>
      <c r="C15" s="68"/>
      <c r="D15" s="71"/>
      <c r="E15" s="71"/>
      <c r="F15" s="211"/>
      <c r="G15" s="212"/>
    </row>
    <row r="16" spans="2:139" ht="3.75" customHeight="1" thickBot="1" x14ac:dyDescent="0.25">
      <c r="B16" s="150"/>
      <c r="C16" s="142"/>
      <c r="D16" s="151"/>
      <c r="E16" s="151"/>
      <c r="F16" s="75"/>
      <c r="G16" s="76"/>
    </row>
    <row r="17" spans="2:8" ht="87" customHeight="1" thickBot="1" x14ac:dyDescent="0.25">
      <c r="B17" s="160" t="s">
        <v>11</v>
      </c>
      <c r="C17" s="213" t="s">
        <v>98</v>
      </c>
      <c r="D17" s="213"/>
      <c r="E17" s="214"/>
      <c r="F17" s="63" t="s">
        <v>2</v>
      </c>
      <c r="G17" s="81"/>
      <c r="H17" s="8">
        <f>IF($F17=$H$11,50,IF($F17=$H$12,0,error))</f>
        <v>0</v>
      </c>
    </row>
    <row r="18" spans="2:8" s="8" customFormat="1" ht="98.25" customHeight="1" thickBot="1" x14ac:dyDescent="0.25">
      <c r="B18" s="77" t="s">
        <v>12</v>
      </c>
      <c r="C18" s="189" t="s">
        <v>99</v>
      </c>
      <c r="D18" s="189"/>
      <c r="E18" s="190"/>
      <c r="F18" s="63">
        <v>1</v>
      </c>
      <c r="G18" s="81"/>
      <c r="H18" s="8">
        <f>IF(F18=$I$9,0,IF(F18=$I$10,10,IF(F18=$I$11,25,IF(F18=$I$12,40,IF(F18=$I$13,50,error)))))</f>
        <v>0</v>
      </c>
    </row>
    <row r="19" spans="2:8" ht="148.5" customHeight="1" thickBot="1" x14ac:dyDescent="0.25">
      <c r="B19" s="77" t="s">
        <v>13</v>
      </c>
      <c r="C19" s="189" t="s">
        <v>100</v>
      </c>
      <c r="D19" s="189"/>
      <c r="E19" s="190"/>
      <c r="F19" s="63">
        <v>5</v>
      </c>
      <c r="G19" s="81"/>
      <c r="H19" s="8">
        <f>IF(F19=$I$9,0,IF(F19=$I$10,4,IF(F19=$I$11,8,IF(F19=$I$12,12,IF(F19=$I$13,15,error)))))</f>
        <v>15</v>
      </c>
    </row>
    <row r="20" spans="2:8" s="8" customFormat="1" ht="122.25" customHeight="1" thickBot="1" x14ac:dyDescent="0.25">
      <c r="B20" s="77" t="s">
        <v>14</v>
      </c>
      <c r="C20" s="189" t="s">
        <v>101</v>
      </c>
      <c r="D20" s="189"/>
      <c r="E20" s="190"/>
      <c r="F20" s="63">
        <v>5</v>
      </c>
      <c r="G20" s="81"/>
      <c r="H20" s="8">
        <f>IF(F20=$I$9,0,IF(F20=$I$10,4,IF(F20=$I$11,8,IF(F20=$I$12,12,IF(F20=$I$13,15,error)))))</f>
        <v>15</v>
      </c>
    </row>
    <row r="21" spans="2:8" s="8" customFormat="1" ht="95.25" customHeight="1" thickBot="1" x14ac:dyDescent="0.25">
      <c r="B21" s="77" t="s">
        <v>15</v>
      </c>
      <c r="C21" s="189" t="s">
        <v>126</v>
      </c>
      <c r="D21" s="189"/>
      <c r="E21" s="190"/>
      <c r="F21" s="63">
        <v>5</v>
      </c>
      <c r="G21" s="81"/>
      <c r="H21" s="8">
        <f>IF(F21=$I$9,0,IF(F21=$I$10,4,IF(F21=$I$11,8,IF(F21=$I$12,12,IF(F21=$I$13,15,error)))))</f>
        <v>15</v>
      </c>
    </row>
    <row r="22" spans="2:8" s="8" customFormat="1" ht="99" customHeight="1" thickBot="1" x14ac:dyDescent="0.25">
      <c r="B22" s="77" t="s">
        <v>16</v>
      </c>
      <c r="C22" s="189" t="s">
        <v>125</v>
      </c>
      <c r="D22" s="189"/>
      <c r="E22" s="190"/>
      <c r="F22" s="63">
        <v>1</v>
      </c>
      <c r="G22" s="81"/>
      <c r="H22" s="8">
        <f>IF(F22=$I$9,0,IF(F22=$I$10,-4,IF(F22=$I$11,-8,IF(F22=$I$12,-12,IF(F22=$I$13,-15,error)))))</f>
        <v>0</v>
      </c>
    </row>
    <row r="23" spans="2:8" s="8" customFormat="1" ht="15.75" thickBot="1" x14ac:dyDescent="0.3">
      <c r="B23" s="78"/>
      <c r="C23" s="79"/>
      <c r="D23" s="80"/>
      <c r="E23" s="80"/>
      <c r="F23" s="80"/>
      <c r="G23" s="82"/>
    </row>
    <row r="24" spans="2:8" s="8" customFormat="1" ht="12.6" customHeight="1" x14ac:dyDescent="0.2">
      <c r="B24" s="216" t="s">
        <v>102</v>
      </c>
      <c r="C24" s="217"/>
      <c r="D24" s="217"/>
      <c r="E24" s="217"/>
      <c r="F24" s="217"/>
      <c r="G24" s="218"/>
    </row>
    <row r="25" spans="2:8" s="8" customFormat="1" ht="12.6" customHeight="1" x14ac:dyDescent="0.2">
      <c r="B25" s="219"/>
      <c r="C25" s="220"/>
      <c r="D25" s="220"/>
      <c r="E25" s="220"/>
      <c r="F25" s="220"/>
      <c r="G25" s="221"/>
    </row>
    <row r="26" spans="2:8" s="8" customFormat="1" ht="12.6" customHeight="1" x14ac:dyDescent="0.2">
      <c r="B26" s="219"/>
      <c r="C26" s="220"/>
      <c r="D26" s="220"/>
      <c r="E26" s="220"/>
      <c r="F26" s="220"/>
      <c r="G26" s="221"/>
    </row>
    <row r="27" spans="2:8" s="8" customFormat="1" ht="12.95" customHeight="1" thickBot="1" x14ac:dyDescent="0.25">
      <c r="B27" s="219"/>
      <c r="C27" s="220"/>
      <c r="D27" s="220"/>
      <c r="E27" s="220"/>
      <c r="F27" s="220"/>
      <c r="G27" s="221"/>
    </row>
    <row r="28" spans="2:8" s="8" customFormat="1" ht="12.75" x14ac:dyDescent="0.2">
      <c r="B28" s="64" t="s">
        <v>77</v>
      </c>
      <c r="C28" s="130"/>
      <c r="D28" s="130"/>
      <c r="E28" s="130"/>
      <c r="F28" s="130"/>
      <c r="G28" s="131"/>
    </row>
    <row r="29" spans="2:8" s="8" customFormat="1" ht="6" customHeight="1" x14ac:dyDescent="0.2">
      <c r="B29" s="148"/>
      <c r="C29" s="68"/>
      <c r="D29" s="133"/>
      <c r="E29" s="133"/>
      <c r="F29" s="204" t="s">
        <v>4</v>
      </c>
      <c r="G29" s="203" t="s">
        <v>5</v>
      </c>
    </row>
    <row r="30" spans="2:8" s="8" customFormat="1" ht="45" customHeight="1" thickBot="1" x14ac:dyDescent="0.25">
      <c r="B30" s="149"/>
      <c r="C30" s="68"/>
      <c r="D30" s="71"/>
      <c r="E30" s="71"/>
      <c r="F30" s="211"/>
      <c r="G30" s="212"/>
    </row>
    <row r="31" spans="2:8" s="8" customFormat="1" ht="171" customHeight="1" thickBot="1" x14ac:dyDescent="0.25">
      <c r="B31" s="160" t="s">
        <v>18</v>
      </c>
      <c r="C31" s="213" t="s">
        <v>103</v>
      </c>
      <c r="D31" s="213"/>
      <c r="E31" s="214"/>
      <c r="F31" s="63">
        <v>3</v>
      </c>
      <c r="G31" s="81"/>
      <c r="H31" s="8">
        <f>IF(F31=$I$9,0,IF(F31=$I$10,4,IF(F31=$I$11,6,IF(F31=$I$12,18,IF(F31=$I$13,10,error)))))</f>
        <v>6</v>
      </c>
    </row>
    <row r="32" spans="2:8" s="8" customFormat="1" ht="93.75" customHeight="1" thickBot="1" x14ac:dyDescent="0.25">
      <c r="B32" s="77" t="s">
        <v>19</v>
      </c>
      <c r="C32" s="189" t="s">
        <v>104</v>
      </c>
      <c r="D32" s="189"/>
      <c r="E32" s="190"/>
      <c r="F32" s="63" t="s">
        <v>2</v>
      </c>
      <c r="G32" s="81"/>
      <c r="H32" s="8">
        <f>IF(F32=$H$11,5,IF(F32=$H$12,0,error))</f>
        <v>0</v>
      </c>
    </row>
    <row r="33" spans="2:9" s="8" customFormat="1" ht="15.75" thickBot="1" x14ac:dyDescent="0.3">
      <c r="B33" s="78"/>
      <c r="C33" s="79"/>
      <c r="D33" s="80"/>
      <c r="E33" s="80"/>
      <c r="F33" s="158"/>
      <c r="G33" s="154"/>
    </row>
    <row r="34" spans="2:9" s="8" customFormat="1" ht="12.6" customHeight="1" x14ac:dyDescent="0.2">
      <c r="B34" s="216" t="s">
        <v>105</v>
      </c>
      <c r="C34" s="217"/>
      <c r="D34" s="217"/>
      <c r="E34" s="217"/>
      <c r="F34" s="217"/>
      <c r="G34" s="218"/>
    </row>
    <row r="35" spans="2:9" s="8" customFormat="1" ht="12.6" customHeight="1" x14ac:dyDescent="0.2">
      <c r="B35" s="219"/>
      <c r="C35" s="220"/>
      <c r="D35" s="220"/>
      <c r="E35" s="220"/>
      <c r="F35" s="220"/>
      <c r="G35" s="221"/>
    </row>
    <row r="36" spans="2:9" s="8" customFormat="1" ht="12.6" customHeight="1" x14ac:dyDescent="0.2">
      <c r="B36" s="219"/>
      <c r="C36" s="220"/>
      <c r="D36" s="220"/>
      <c r="E36" s="220"/>
      <c r="F36" s="220"/>
      <c r="G36" s="221"/>
    </row>
    <row r="37" spans="2:9" s="8" customFormat="1" ht="12.95" customHeight="1" thickBot="1" x14ac:dyDescent="0.25">
      <c r="B37" s="219"/>
      <c r="C37" s="220"/>
      <c r="D37" s="220"/>
      <c r="E37" s="220"/>
      <c r="F37" s="220"/>
      <c r="G37" s="221"/>
    </row>
    <row r="38" spans="2:9" s="8" customFormat="1" ht="12.75" x14ac:dyDescent="0.2">
      <c r="B38" s="64" t="s">
        <v>77</v>
      </c>
      <c r="C38" s="130"/>
      <c r="D38" s="130"/>
      <c r="E38" s="130"/>
      <c r="F38" s="130"/>
      <c r="G38" s="131"/>
    </row>
    <row r="39" spans="2:9" s="8" customFormat="1" ht="3" customHeight="1" x14ac:dyDescent="0.2">
      <c r="B39" s="132"/>
      <c r="C39" s="155"/>
      <c r="D39" s="155"/>
      <c r="E39" s="155"/>
      <c r="F39" s="155"/>
      <c r="G39" s="156"/>
    </row>
    <row r="40" spans="2:9" s="8" customFormat="1" ht="6" customHeight="1" x14ac:dyDescent="0.2">
      <c r="B40" s="148"/>
      <c r="C40" s="68"/>
      <c r="D40" s="133"/>
      <c r="E40" s="133"/>
      <c r="F40" s="204" t="s">
        <v>4</v>
      </c>
      <c r="G40" s="203" t="s">
        <v>5</v>
      </c>
    </row>
    <row r="41" spans="2:9" s="8" customFormat="1" ht="42.75" customHeight="1" thickBot="1" x14ac:dyDescent="0.25">
      <c r="B41" s="149"/>
      <c r="C41" s="68"/>
      <c r="D41" s="71"/>
      <c r="E41" s="71"/>
      <c r="F41" s="211"/>
      <c r="G41" s="212"/>
    </row>
    <row r="42" spans="2:9" s="8" customFormat="1" ht="153.75" customHeight="1" thickBot="1" x14ac:dyDescent="0.25">
      <c r="B42" s="161">
        <v>3</v>
      </c>
      <c r="C42" s="213" t="s">
        <v>106</v>
      </c>
      <c r="D42" s="213"/>
      <c r="E42" s="214"/>
      <c r="F42" s="63">
        <v>2</v>
      </c>
      <c r="G42" s="81"/>
      <c r="H42" s="8">
        <f>IF(F42=$I$9,0,IF(F42=$I$10,4,IF(F42=$I$11,8,IF(F42=$I$12,12,IF(F42=$I$13,15,error)))))</f>
        <v>4</v>
      </c>
      <c r="I42" s="11"/>
    </row>
    <row r="43" spans="2:9" s="8" customFormat="1" ht="15.75" thickBot="1" x14ac:dyDescent="0.3">
      <c r="B43" s="78"/>
      <c r="C43" s="79"/>
      <c r="D43" s="80"/>
      <c r="E43" s="80"/>
      <c r="F43" s="158"/>
      <c r="G43" s="154"/>
    </row>
    <row r="44" spans="2:9" s="8" customFormat="1" ht="12.6" customHeight="1" x14ac:dyDescent="0.2">
      <c r="B44" s="216" t="s">
        <v>107</v>
      </c>
      <c r="C44" s="217"/>
      <c r="D44" s="217"/>
      <c r="E44" s="217"/>
      <c r="F44" s="217"/>
      <c r="G44" s="218"/>
    </row>
    <row r="45" spans="2:9" s="8" customFormat="1" ht="12.6" customHeight="1" x14ac:dyDescent="0.2">
      <c r="B45" s="219"/>
      <c r="C45" s="220"/>
      <c r="D45" s="220"/>
      <c r="E45" s="220"/>
      <c r="F45" s="220"/>
      <c r="G45" s="221"/>
    </row>
    <row r="46" spans="2:9" s="8" customFormat="1" ht="12.6" customHeight="1" x14ac:dyDescent="0.2">
      <c r="B46" s="219"/>
      <c r="C46" s="220"/>
      <c r="D46" s="220"/>
      <c r="E46" s="220"/>
      <c r="F46" s="220"/>
      <c r="G46" s="221"/>
    </row>
    <row r="47" spans="2:9" s="8" customFormat="1" ht="12.95" customHeight="1" thickBot="1" x14ac:dyDescent="0.25">
      <c r="B47" s="219"/>
      <c r="C47" s="220"/>
      <c r="D47" s="220"/>
      <c r="E47" s="220"/>
      <c r="F47" s="220"/>
      <c r="G47" s="221"/>
    </row>
    <row r="48" spans="2:9" s="8" customFormat="1" ht="12.75" x14ac:dyDescent="0.2">
      <c r="B48" s="64" t="s">
        <v>77</v>
      </c>
      <c r="C48" s="130"/>
      <c r="D48" s="130"/>
      <c r="E48" s="130"/>
      <c r="F48" s="130"/>
      <c r="G48" s="131"/>
    </row>
    <row r="49" spans="2:8" s="8" customFormat="1" ht="6.75" customHeight="1" x14ac:dyDescent="0.2">
      <c r="B49" s="148"/>
      <c r="C49" s="68"/>
      <c r="D49" s="133"/>
      <c r="E49" s="133"/>
      <c r="F49" s="204" t="s">
        <v>4</v>
      </c>
      <c r="G49" s="203" t="s">
        <v>5</v>
      </c>
    </row>
    <row r="50" spans="2:8" s="8" customFormat="1" ht="45.75" customHeight="1" thickBot="1" x14ac:dyDescent="0.25">
      <c r="B50" s="149"/>
      <c r="C50" s="68"/>
      <c r="D50" s="71"/>
      <c r="E50" s="71"/>
      <c r="F50" s="211"/>
      <c r="G50" s="212"/>
    </row>
    <row r="51" spans="2:8" s="8" customFormat="1" ht="110.25" customHeight="1" thickBot="1" x14ac:dyDescent="0.25">
      <c r="B51" s="160" t="s">
        <v>8</v>
      </c>
      <c r="C51" s="213" t="s">
        <v>115</v>
      </c>
      <c r="D51" s="213"/>
      <c r="E51" s="214"/>
      <c r="F51" s="63">
        <v>5</v>
      </c>
      <c r="G51" s="81"/>
      <c r="H51" s="8">
        <f>IF(F51=$I$9,0,IF(F51=$I$10,4,IF(F51=$I$11,8,IF(F51=$I$12,12,IF(F51=$I$13,15,error)))))</f>
        <v>15</v>
      </c>
    </row>
    <row r="52" spans="2:8" s="8" customFormat="1" ht="142.5" customHeight="1" thickBot="1" x14ac:dyDescent="0.25">
      <c r="B52" s="77" t="s">
        <v>9</v>
      </c>
      <c r="C52" s="213" t="s">
        <v>109</v>
      </c>
      <c r="D52" s="213"/>
      <c r="E52" s="214"/>
      <c r="F52" s="63">
        <v>5</v>
      </c>
      <c r="G52" s="81"/>
      <c r="H52" s="8">
        <f>IF(F52=$I$9,0,IF(F52=$I$10,4,IF(F52=$I$11,8,IF(F52=$I$12,12,IF(F52=$I$13,15,error)))))</f>
        <v>15</v>
      </c>
    </row>
    <row r="53" spans="2:8" s="8" customFormat="1" ht="108.75" customHeight="1" thickBot="1" x14ac:dyDescent="0.25">
      <c r="B53" s="77" t="s">
        <v>10</v>
      </c>
      <c r="C53" s="213" t="s">
        <v>110</v>
      </c>
      <c r="D53" s="213"/>
      <c r="E53" s="214"/>
      <c r="F53" s="63">
        <v>5</v>
      </c>
      <c r="G53" s="81"/>
      <c r="H53" s="8">
        <f>IF(F53=$I$9,0,IF(F53=$I$10,4,IF(F53=$I$11,8,IF(F53=$I$12,12,IF(F53=$I$13,15,error)))))</f>
        <v>15</v>
      </c>
    </row>
    <row r="54" spans="2:8" s="8" customFormat="1" ht="15.75" thickBot="1" x14ac:dyDescent="0.3">
      <c r="B54" s="78"/>
      <c r="C54" s="79"/>
      <c r="D54" s="80"/>
      <c r="E54" s="80"/>
      <c r="F54" s="158"/>
      <c r="G54" s="82"/>
    </row>
    <row r="55" spans="2:8" s="8" customFormat="1" ht="12.6" customHeight="1" x14ac:dyDescent="0.2">
      <c r="B55" s="216" t="s">
        <v>111</v>
      </c>
      <c r="C55" s="217"/>
      <c r="D55" s="217"/>
      <c r="E55" s="217"/>
      <c r="F55" s="217"/>
      <c r="G55" s="218"/>
    </row>
    <row r="56" spans="2:8" s="8" customFormat="1" ht="12.6" customHeight="1" x14ac:dyDescent="0.2">
      <c r="B56" s="219"/>
      <c r="C56" s="220"/>
      <c r="D56" s="220"/>
      <c r="E56" s="220"/>
      <c r="F56" s="220"/>
      <c r="G56" s="221"/>
    </row>
    <row r="57" spans="2:8" s="8" customFormat="1" ht="12.6" customHeight="1" x14ac:dyDescent="0.2">
      <c r="B57" s="219"/>
      <c r="C57" s="220"/>
      <c r="D57" s="220"/>
      <c r="E57" s="220"/>
      <c r="F57" s="220"/>
      <c r="G57" s="221"/>
    </row>
    <row r="58" spans="2:8" s="8" customFormat="1" ht="12.95" customHeight="1" thickBot="1" x14ac:dyDescent="0.25">
      <c r="B58" s="219"/>
      <c r="C58" s="220"/>
      <c r="D58" s="220"/>
      <c r="E58" s="220"/>
      <c r="F58" s="220"/>
      <c r="G58" s="221"/>
    </row>
    <row r="59" spans="2:8" s="8" customFormat="1" ht="12.75" x14ac:dyDescent="0.2">
      <c r="B59" s="64" t="s">
        <v>77</v>
      </c>
      <c r="C59" s="130"/>
      <c r="D59" s="130"/>
      <c r="E59" s="130"/>
      <c r="F59" s="130"/>
      <c r="G59" s="131"/>
    </row>
    <row r="60" spans="2:8" s="8" customFormat="1" ht="9" customHeight="1" x14ac:dyDescent="0.2">
      <c r="B60" s="148"/>
      <c r="C60" s="68"/>
      <c r="D60" s="133"/>
      <c r="E60" s="133"/>
      <c r="F60" s="204" t="s">
        <v>4</v>
      </c>
      <c r="G60" s="203" t="s">
        <v>5</v>
      </c>
    </row>
    <row r="61" spans="2:8" s="8" customFormat="1" ht="40.5" customHeight="1" thickBot="1" x14ac:dyDescent="0.25">
      <c r="B61" s="149"/>
      <c r="C61" s="68"/>
      <c r="D61" s="71"/>
      <c r="E61" s="71"/>
      <c r="F61" s="211"/>
      <c r="G61" s="212"/>
    </row>
    <row r="62" spans="2:8" s="8" customFormat="1" ht="113.25" customHeight="1" thickBot="1" x14ac:dyDescent="0.25">
      <c r="B62" s="160" t="s">
        <v>17</v>
      </c>
      <c r="C62" s="213" t="s">
        <v>112</v>
      </c>
      <c r="D62" s="213"/>
      <c r="E62" s="214"/>
      <c r="F62" s="63">
        <v>5</v>
      </c>
      <c r="G62" s="81"/>
      <c r="H62" s="8">
        <f>IF(F62=$I$9,0,IF(F62=$I$10,4,IF(F62=$I$11,6,IF(F62=$I$12,8,IF(F62=$I$13,10,error)))))</f>
        <v>10</v>
      </c>
    </row>
    <row r="63" spans="2:8" s="8" customFormat="1" ht="12.75" x14ac:dyDescent="0.2">
      <c r="B63" s="146"/>
      <c r="C63" s="147"/>
      <c r="D63" s="152"/>
      <c r="E63" s="152"/>
      <c r="F63" s="153"/>
      <c r="G63" s="82"/>
    </row>
    <row r="64" spans="2:8" s="8" customFormat="1" ht="13.5" thickBot="1" x14ac:dyDescent="0.25">
      <c r="B64" s="186" t="s">
        <v>7</v>
      </c>
      <c r="C64" s="187"/>
      <c r="D64" s="187"/>
      <c r="E64" s="187"/>
      <c r="F64" s="187"/>
      <c r="G64" s="188"/>
    </row>
    <row r="65" spans="2:7" s="8" customFormat="1" x14ac:dyDescent="0.2">
      <c r="B65" s="5" t="s">
        <v>6</v>
      </c>
      <c r="C65" s="3"/>
      <c r="D65" s="1"/>
      <c r="E65" s="4"/>
      <c r="F65" s="1"/>
      <c r="G65" s="1"/>
    </row>
    <row r="67" spans="2:7" s="8" customFormat="1" ht="15.75" x14ac:dyDescent="0.2">
      <c r="B67" s="215"/>
      <c r="C67" s="215"/>
      <c r="D67" s="1"/>
      <c r="E67" s="4"/>
      <c r="F67" s="1"/>
      <c r="G67" s="1"/>
    </row>
  </sheetData>
  <mergeCells count="32">
    <mergeCell ref="C42:E42"/>
    <mergeCell ref="B44:G47"/>
    <mergeCell ref="F49:F50"/>
    <mergeCell ref="G49:G50"/>
    <mergeCell ref="C51:E51"/>
    <mergeCell ref="C31:E31"/>
    <mergeCell ref="C32:E32"/>
    <mergeCell ref="B34:G37"/>
    <mergeCell ref="F40:F41"/>
    <mergeCell ref="G40:G41"/>
    <mergeCell ref="B24:G27"/>
    <mergeCell ref="F29:F30"/>
    <mergeCell ref="G29:G30"/>
    <mergeCell ref="B2:G5"/>
    <mergeCell ref="C17:E17"/>
    <mergeCell ref="C18:E18"/>
    <mergeCell ref="C19:E19"/>
    <mergeCell ref="C22:E22"/>
    <mergeCell ref="C20:E20"/>
    <mergeCell ref="C21:E21"/>
    <mergeCell ref="B7:G8"/>
    <mergeCell ref="B9:G12"/>
    <mergeCell ref="F14:F15"/>
    <mergeCell ref="G14:G15"/>
    <mergeCell ref="C62:E62"/>
    <mergeCell ref="B64:G64"/>
    <mergeCell ref="B67:C67"/>
    <mergeCell ref="C52:E52"/>
    <mergeCell ref="C53:E53"/>
    <mergeCell ref="B55:G58"/>
    <mergeCell ref="F60:F61"/>
    <mergeCell ref="G60:G61"/>
  </mergeCells>
  <dataValidations count="3">
    <dataValidation type="list" allowBlank="1" showInputMessage="1" showErrorMessage="1" errorTitle="Invalid entry?" error="Please hit &quot;Cancel&quot; then select &quot;Yes&quot; or &quot;No&quot; from the drop-down list" sqref="F43 F32:F33 F17" xr:uid="{2E70DEA3-5164-489E-ACD1-017EA2F076C8}">
      <formula1>"Yes,No"</formula1>
    </dataValidation>
    <dataValidation type="textLength" allowBlank="1" showInputMessage="1" showErrorMessage="1" sqref="G42:H43 G31:H33 G62:H62 G17:H22 G51:H53" xr:uid="{E2E46F47-DAA7-4C66-B6FC-07639E7A82E6}">
      <formula1>0</formula1>
      <formula2>999</formula2>
    </dataValidation>
    <dataValidation type="list" allowBlank="1" showInputMessage="1" showErrorMessage="1" errorTitle="Invalid entry?" error="Please hit &quot;Cancel&quot; then select &quot;Yes&quot; or &quot;No&quot; from the drop-down list" sqref="F31 F42 F62 F18:F22 F51:F53" xr:uid="{C2656F46-E825-4A40-B67D-C6C7DB0624AA}">
      <formula1>"1,2,3,4,5"</formula1>
    </dataValidation>
  </dataValidations>
  <pageMargins left="0.7" right="0.7" top="0.75" bottom="0.75" header="0.3" footer="0.3"/>
  <pageSetup paperSize="9" scale="10"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223EB-8DF6-4275-9453-4D617C8AAB55}">
  <sheetPr>
    <pageSetUpPr fitToPage="1"/>
  </sheetPr>
  <dimension ref="B1:EI64"/>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46</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32.2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2.75" x14ac:dyDescent="0.2">
      <c r="B13" s="64" t="s">
        <v>77</v>
      </c>
      <c r="C13" s="130"/>
      <c r="D13" s="130"/>
      <c r="E13" s="130"/>
      <c r="F13" s="130"/>
      <c r="G13" s="131"/>
      <c r="I13" s="8">
        <v>5</v>
      </c>
    </row>
    <row r="14" spans="2:139" ht="6.75" customHeight="1" x14ac:dyDescent="0.2">
      <c r="B14" s="148"/>
      <c r="C14" s="68"/>
      <c r="D14" s="133"/>
      <c r="E14" s="133"/>
      <c r="F14" s="204" t="s">
        <v>4</v>
      </c>
      <c r="G14" s="203" t="s">
        <v>5</v>
      </c>
    </row>
    <row r="15" spans="2:139" ht="45" customHeight="1" thickBot="1" x14ac:dyDescent="0.25">
      <c r="B15" s="149"/>
      <c r="C15" s="68"/>
      <c r="D15" s="71"/>
      <c r="E15" s="71"/>
      <c r="F15" s="211"/>
      <c r="G15" s="212"/>
    </row>
    <row r="16" spans="2:139" ht="87" customHeight="1" thickBot="1" x14ac:dyDescent="0.25">
      <c r="B16" s="160" t="s">
        <v>11</v>
      </c>
      <c r="C16" s="213" t="s">
        <v>98</v>
      </c>
      <c r="D16" s="213"/>
      <c r="E16" s="214"/>
      <c r="F16" s="63" t="s">
        <v>2</v>
      </c>
      <c r="G16" s="81"/>
      <c r="H16" s="8">
        <f>IF($F16=$H$11,50,IF($F16=$H$12,0,error))</f>
        <v>0</v>
      </c>
    </row>
    <row r="17" spans="2:8" s="8" customFormat="1" ht="106.5" customHeight="1" thickBot="1" x14ac:dyDescent="0.25">
      <c r="B17" s="77" t="s">
        <v>12</v>
      </c>
      <c r="C17" s="189" t="s">
        <v>99</v>
      </c>
      <c r="D17" s="189"/>
      <c r="E17" s="190"/>
      <c r="F17" s="63">
        <v>1</v>
      </c>
      <c r="G17" s="81"/>
      <c r="H17" s="8">
        <f>IF(F17=$I$9,0,IF(F17=$I$10,10,IF(F17=$I$11,25,IF(F17=$I$12,40,IF(F17=$I$13,50,error)))))</f>
        <v>0</v>
      </c>
    </row>
    <row r="18" spans="2:8" ht="146.25" customHeight="1" thickBot="1" x14ac:dyDescent="0.25">
      <c r="B18" s="77" t="s">
        <v>13</v>
      </c>
      <c r="C18" s="189" t="s">
        <v>100</v>
      </c>
      <c r="D18" s="189"/>
      <c r="E18" s="190"/>
      <c r="F18" s="63">
        <v>3</v>
      </c>
      <c r="G18" s="81"/>
      <c r="H18" s="8">
        <f>IF(F18=$I$9,0,IF(F18=$I$10,4,IF(F18=$I$11,8,IF(F18=$I$12,12,IF(F18=$I$13,15,error)))))</f>
        <v>8</v>
      </c>
    </row>
    <row r="19" spans="2:8" s="8" customFormat="1" ht="123.75" customHeight="1" thickBot="1" x14ac:dyDescent="0.25">
      <c r="B19" s="77" t="s">
        <v>14</v>
      </c>
      <c r="C19" s="189" t="s">
        <v>101</v>
      </c>
      <c r="D19" s="189"/>
      <c r="E19" s="190"/>
      <c r="F19" s="63">
        <v>5</v>
      </c>
      <c r="G19" s="81"/>
      <c r="H19" s="8">
        <f>IF(F19=$I$9,0,IF(F19=$I$10,4,IF(F19=$I$11,8,IF(F19=$I$12,12,IF(F19=$I$13,15,error)))))</f>
        <v>15</v>
      </c>
    </row>
    <row r="20" spans="2:8" s="8" customFormat="1" ht="94.5" customHeight="1" thickBot="1" x14ac:dyDescent="0.25">
      <c r="B20" s="77" t="s">
        <v>15</v>
      </c>
      <c r="C20" s="189" t="s">
        <v>126</v>
      </c>
      <c r="D20" s="189"/>
      <c r="E20" s="190"/>
      <c r="F20" s="63">
        <v>1</v>
      </c>
      <c r="G20" s="81"/>
      <c r="H20" s="8">
        <f>IF(F20=$I$9,0,IF(F20=$I$10,4,IF(F20=$I$11,8,IF(F20=$I$12,12,IF(F20=$I$13,15,error)))))</f>
        <v>0</v>
      </c>
    </row>
    <row r="21" spans="2:8" s="8" customFormat="1" ht="96" customHeight="1" thickBot="1" x14ac:dyDescent="0.25">
      <c r="B21" s="77" t="s">
        <v>16</v>
      </c>
      <c r="C21" s="189" t="s">
        <v>125</v>
      </c>
      <c r="D21" s="189"/>
      <c r="E21" s="190"/>
      <c r="F21" s="63">
        <v>1</v>
      </c>
      <c r="G21" s="81"/>
      <c r="H21" s="8">
        <f>IF(F21=$I$9,0,IF(F21=$I$10,-4,IF(F21=$I$11,-8,IF(F21=$I$12,-12,IF(F21=$I$13,-15,error)))))</f>
        <v>0</v>
      </c>
    </row>
    <row r="22" spans="2:8" s="8" customFormat="1" ht="15.75" thickBot="1" x14ac:dyDescent="0.3">
      <c r="B22" s="78"/>
      <c r="C22" s="79"/>
      <c r="D22" s="80"/>
      <c r="E22" s="80"/>
      <c r="F22" s="80"/>
      <c r="G22" s="82"/>
    </row>
    <row r="23" spans="2:8" s="8" customFormat="1" ht="12.6" customHeight="1" x14ac:dyDescent="0.2">
      <c r="B23" s="216" t="s">
        <v>102</v>
      </c>
      <c r="C23" s="217"/>
      <c r="D23" s="217"/>
      <c r="E23" s="217"/>
      <c r="F23" s="217"/>
      <c r="G23" s="218"/>
    </row>
    <row r="24" spans="2:8" s="8" customFormat="1" ht="12.6" customHeight="1" x14ac:dyDescent="0.2">
      <c r="B24" s="219"/>
      <c r="C24" s="220"/>
      <c r="D24" s="220"/>
      <c r="E24" s="220"/>
      <c r="F24" s="220"/>
      <c r="G24" s="221"/>
    </row>
    <row r="25" spans="2:8" s="8" customFormat="1" ht="12.6" customHeight="1" x14ac:dyDescent="0.2">
      <c r="B25" s="219"/>
      <c r="C25" s="220"/>
      <c r="D25" s="220"/>
      <c r="E25" s="220"/>
      <c r="F25" s="220"/>
      <c r="G25" s="221"/>
    </row>
    <row r="26" spans="2:8" s="8" customFormat="1" ht="12.95" customHeight="1" thickBot="1" x14ac:dyDescent="0.25">
      <c r="B26" s="219"/>
      <c r="C26" s="220"/>
      <c r="D26" s="220"/>
      <c r="E26" s="220"/>
      <c r="F26" s="220"/>
      <c r="G26" s="221"/>
    </row>
    <row r="27" spans="2:8" s="8" customFormat="1" ht="12.75" x14ac:dyDescent="0.2">
      <c r="B27" s="64" t="s">
        <v>77</v>
      </c>
      <c r="C27" s="130"/>
      <c r="D27" s="130"/>
      <c r="E27" s="130"/>
      <c r="F27" s="130"/>
      <c r="G27" s="131"/>
    </row>
    <row r="28" spans="2:8" s="8" customFormat="1" ht="10.5" customHeight="1" x14ac:dyDescent="0.2">
      <c r="B28" s="148"/>
      <c r="C28" s="68"/>
      <c r="D28" s="133"/>
      <c r="E28" s="133"/>
      <c r="F28" s="204" t="s">
        <v>4</v>
      </c>
      <c r="G28" s="203" t="s">
        <v>5</v>
      </c>
    </row>
    <row r="29" spans="2:8" s="8" customFormat="1" ht="41.25" customHeight="1" thickBot="1" x14ac:dyDescent="0.25">
      <c r="B29" s="149"/>
      <c r="C29" s="68"/>
      <c r="D29" s="71"/>
      <c r="E29" s="71"/>
      <c r="F29" s="211"/>
      <c r="G29" s="212"/>
    </row>
    <row r="30" spans="2:8" s="8" customFormat="1" ht="159" customHeight="1" thickBot="1" x14ac:dyDescent="0.25">
      <c r="B30" s="160" t="s">
        <v>18</v>
      </c>
      <c r="C30" s="213" t="s">
        <v>103</v>
      </c>
      <c r="D30" s="213"/>
      <c r="E30" s="214"/>
      <c r="F30" s="63">
        <v>1</v>
      </c>
      <c r="G30" s="81"/>
      <c r="H30" s="8">
        <f>IF(F30=$I$9,0,IF(F30=$I$10,4,IF(F30=$I$11,6,IF(F30=$I$12,18,IF(F30=$I$13,10,error)))))</f>
        <v>0</v>
      </c>
    </row>
    <row r="31" spans="2:8" s="8" customFormat="1" ht="90.75" customHeight="1" thickBot="1" x14ac:dyDescent="0.25">
      <c r="B31" s="77" t="s">
        <v>19</v>
      </c>
      <c r="C31" s="189" t="s">
        <v>104</v>
      </c>
      <c r="D31" s="189"/>
      <c r="E31" s="190"/>
      <c r="F31" s="63" t="s">
        <v>2</v>
      </c>
      <c r="G31" s="81"/>
      <c r="H31" s="8">
        <f>IF(F31=$H$11,5,IF(F31=$H$12,0,error))</f>
        <v>0</v>
      </c>
    </row>
    <row r="32" spans="2:8" s="8" customFormat="1" ht="15.75" thickBot="1" x14ac:dyDescent="0.3">
      <c r="B32" s="78"/>
      <c r="C32" s="79"/>
      <c r="D32" s="80"/>
      <c r="E32" s="80"/>
      <c r="F32" s="158"/>
      <c r="G32" s="154"/>
    </row>
    <row r="33" spans="2:9" s="8" customFormat="1" ht="12.6" customHeight="1" x14ac:dyDescent="0.2">
      <c r="B33" s="216" t="s">
        <v>105</v>
      </c>
      <c r="C33" s="217"/>
      <c r="D33" s="217"/>
      <c r="E33" s="217"/>
      <c r="F33" s="217"/>
      <c r="G33" s="218"/>
    </row>
    <row r="34" spans="2:9" s="8" customFormat="1" ht="12.6" customHeight="1" x14ac:dyDescent="0.2">
      <c r="B34" s="219"/>
      <c r="C34" s="220"/>
      <c r="D34" s="220"/>
      <c r="E34" s="220"/>
      <c r="F34" s="220"/>
      <c r="G34" s="221"/>
    </row>
    <row r="35" spans="2:9" s="8" customFormat="1" ht="12.6" customHeight="1" x14ac:dyDescent="0.2">
      <c r="B35" s="219"/>
      <c r="C35" s="220"/>
      <c r="D35" s="220"/>
      <c r="E35" s="220"/>
      <c r="F35" s="220"/>
      <c r="G35" s="221"/>
    </row>
    <row r="36" spans="2:9" s="8" customFormat="1" ht="12.95" customHeight="1" thickBot="1" x14ac:dyDescent="0.25">
      <c r="B36" s="219"/>
      <c r="C36" s="220"/>
      <c r="D36" s="220"/>
      <c r="E36" s="220"/>
      <c r="F36" s="220"/>
      <c r="G36" s="221"/>
    </row>
    <row r="37" spans="2:9" s="8" customFormat="1" ht="15.75" customHeight="1" x14ac:dyDescent="0.2">
      <c r="B37" s="64" t="s">
        <v>77</v>
      </c>
      <c r="C37" s="130"/>
      <c r="D37" s="130"/>
      <c r="E37" s="130"/>
      <c r="F37" s="130"/>
      <c r="G37" s="131"/>
    </row>
    <row r="38" spans="2:9" s="8" customFormat="1" ht="6" customHeight="1" x14ac:dyDescent="0.2">
      <c r="B38" s="148"/>
      <c r="C38" s="68"/>
      <c r="D38" s="133"/>
      <c r="E38" s="133"/>
      <c r="F38" s="204" t="s">
        <v>4</v>
      </c>
      <c r="G38" s="203" t="s">
        <v>5</v>
      </c>
    </row>
    <row r="39" spans="2:9" s="8" customFormat="1" ht="44.25" customHeight="1" thickBot="1" x14ac:dyDescent="0.25">
      <c r="B39" s="149"/>
      <c r="C39" s="68"/>
      <c r="D39" s="71"/>
      <c r="E39" s="71"/>
      <c r="F39" s="211"/>
      <c r="G39" s="212"/>
    </row>
    <row r="40" spans="2:9" s="8" customFormat="1" ht="153.75" customHeight="1" thickBot="1" x14ac:dyDescent="0.25">
      <c r="B40" s="161">
        <v>3</v>
      </c>
      <c r="C40" s="213" t="s">
        <v>106</v>
      </c>
      <c r="D40" s="213"/>
      <c r="E40" s="214"/>
      <c r="F40" s="63">
        <v>3</v>
      </c>
      <c r="G40" s="81"/>
      <c r="H40" s="8">
        <f>IF(F40=$I$9,0,IF(F40=$I$10,4,IF(F40=$I$11,8,IF(F40=$I$12,12,IF(F40=$I$13,15,error)))))</f>
        <v>8</v>
      </c>
      <c r="I40" s="11"/>
    </row>
    <row r="41" spans="2:9" s="8" customFormat="1" ht="15.75" thickBot="1" x14ac:dyDescent="0.3">
      <c r="B41" s="78"/>
      <c r="C41" s="79"/>
      <c r="D41" s="80"/>
      <c r="E41" s="80"/>
      <c r="F41" s="158"/>
      <c r="G41" s="154"/>
    </row>
    <row r="42" spans="2:9" s="8" customFormat="1" ht="12.6" customHeight="1" x14ac:dyDescent="0.2">
      <c r="B42" s="216" t="s">
        <v>107</v>
      </c>
      <c r="C42" s="217"/>
      <c r="D42" s="217"/>
      <c r="E42" s="217"/>
      <c r="F42" s="217"/>
      <c r="G42" s="218"/>
    </row>
    <row r="43" spans="2:9" s="8" customFormat="1" ht="12.6" customHeight="1" x14ac:dyDescent="0.2">
      <c r="B43" s="219"/>
      <c r="C43" s="220"/>
      <c r="D43" s="220"/>
      <c r="E43" s="220"/>
      <c r="F43" s="220"/>
      <c r="G43" s="221"/>
    </row>
    <row r="44" spans="2:9" s="8" customFormat="1" ht="12.6" customHeight="1" x14ac:dyDescent="0.2">
      <c r="B44" s="219"/>
      <c r="C44" s="220"/>
      <c r="D44" s="220"/>
      <c r="E44" s="220"/>
      <c r="F44" s="220"/>
      <c r="G44" s="221"/>
    </row>
    <row r="45" spans="2:9" s="8" customFormat="1" ht="12.95" customHeight="1" thickBot="1" x14ac:dyDescent="0.25">
      <c r="B45" s="219"/>
      <c r="C45" s="220"/>
      <c r="D45" s="220"/>
      <c r="E45" s="220"/>
      <c r="F45" s="220"/>
      <c r="G45" s="221"/>
    </row>
    <row r="46" spans="2:9" s="8" customFormat="1" ht="12.75" x14ac:dyDescent="0.2">
      <c r="B46" s="64" t="s">
        <v>77</v>
      </c>
      <c r="C46" s="130"/>
      <c r="D46" s="130"/>
      <c r="E46" s="130"/>
      <c r="F46" s="130"/>
      <c r="G46" s="131"/>
    </row>
    <row r="47" spans="2:9" s="8" customFormat="1" ht="15.6" customHeight="1" x14ac:dyDescent="0.2">
      <c r="B47" s="148"/>
      <c r="C47" s="68"/>
      <c r="D47" s="133"/>
      <c r="E47" s="133"/>
      <c r="F47" s="204" t="s">
        <v>4</v>
      </c>
      <c r="G47" s="203" t="s">
        <v>5</v>
      </c>
    </row>
    <row r="48" spans="2:9" s="8" customFormat="1" ht="36" customHeight="1" thickBot="1" x14ac:dyDescent="0.25">
      <c r="B48" s="149"/>
      <c r="C48" s="68"/>
      <c r="D48" s="71"/>
      <c r="E48" s="71"/>
      <c r="F48" s="211"/>
      <c r="G48" s="212"/>
    </row>
    <row r="49" spans="2:8" s="8" customFormat="1" ht="114.75" customHeight="1" thickBot="1" x14ac:dyDescent="0.25">
      <c r="B49" s="160" t="s">
        <v>8</v>
      </c>
      <c r="C49" s="213" t="s">
        <v>115</v>
      </c>
      <c r="D49" s="213"/>
      <c r="E49" s="214"/>
      <c r="F49" s="63">
        <v>2</v>
      </c>
      <c r="G49" s="81"/>
      <c r="H49" s="8">
        <f>IF(F49=$I$9,0,IF(F49=$I$10,4,IF(F49=$I$11,8,IF(F49=$I$12,12,IF(F49=$I$13,15,error)))))</f>
        <v>4</v>
      </c>
    </row>
    <row r="50" spans="2:8" s="8" customFormat="1" ht="149.25" customHeight="1" thickBot="1" x14ac:dyDescent="0.25">
      <c r="B50" s="77" t="s">
        <v>9</v>
      </c>
      <c r="C50" s="213" t="s">
        <v>109</v>
      </c>
      <c r="D50" s="213"/>
      <c r="E50" s="214"/>
      <c r="F50" s="63">
        <v>1</v>
      </c>
      <c r="G50" s="81"/>
      <c r="H50" s="8">
        <f>IF(F50=$I$9,0,IF(F50=$I$10,4,IF(F50=$I$11,8,IF(F50=$I$12,12,IF(F50=$I$13,15,error)))))</f>
        <v>0</v>
      </c>
    </row>
    <row r="51" spans="2:8" s="8" customFormat="1" ht="114" customHeight="1" thickBot="1" x14ac:dyDescent="0.25">
      <c r="B51" s="77" t="s">
        <v>10</v>
      </c>
      <c r="C51" s="213" t="s">
        <v>117</v>
      </c>
      <c r="D51" s="213"/>
      <c r="E51" s="214"/>
      <c r="F51" s="63">
        <v>2</v>
      </c>
      <c r="G51" s="81"/>
      <c r="H51" s="8">
        <f>IF(F51=$I$9,0,IF(F51=$I$10,4,IF(F51=$I$11,8,IF(F51=$I$12,12,IF(F51=$I$13,15,error)))))</f>
        <v>4</v>
      </c>
    </row>
    <row r="52" spans="2:8" s="8" customFormat="1" ht="15.75" thickBot="1" x14ac:dyDescent="0.3">
      <c r="B52" s="78"/>
      <c r="C52" s="79"/>
      <c r="D52" s="80"/>
      <c r="E52" s="80"/>
      <c r="F52" s="158"/>
      <c r="G52" s="82"/>
    </row>
    <row r="53" spans="2:8" s="8" customFormat="1" ht="12.6" customHeight="1" x14ac:dyDescent="0.2">
      <c r="B53" s="216" t="s">
        <v>111</v>
      </c>
      <c r="C53" s="217"/>
      <c r="D53" s="217"/>
      <c r="E53" s="217"/>
      <c r="F53" s="217"/>
      <c r="G53" s="218"/>
    </row>
    <row r="54" spans="2:8" s="8" customFormat="1" ht="12.6" customHeight="1" x14ac:dyDescent="0.2">
      <c r="B54" s="219"/>
      <c r="C54" s="220"/>
      <c r="D54" s="220"/>
      <c r="E54" s="220"/>
      <c r="F54" s="220"/>
      <c r="G54" s="221"/>
    </row>
    <row r="55" spans="2:8" s="8" customFormat="1" ht="12.6" customHeight="1" x14ac:dyDescent="0.2">
      <c r="B55" s="219"/>
      <c r="C55" s="220"/>
      <c r="D55" s="220"/>
      <c r="E55" s="220"/>
      <c r="F55" s="220"/>
      <c r="G55" s="221"/>
    </row>
    <row r="56" spans="2:8" s="8" customFormat="1" ht="12.95" customHeight="1" thickBot="1" x14ac:dyDescent="0.25">
      <c r="B56" s="219"/>
      <c r="C56" s="220"/>
      <c r="D56" s="220"/>
      <c r="E56" s="220"/>
      <c r="F56" s="220"/>
      <c r="G56" s="221"/>
    </row>
    <row r="57" spans="2:8" s="8" customFormat="1" ht="12.75" x14ac:dyDescent="0.2">
      <c r="B57" s="64" t="s">
        <v>77</v>
      </c>
      <c r="C57" s="130"/>
      <c r="D57" s="130"/>
      <c r="E57" s="130"/>
      <c r="F57" s="130"/>
      <c r="G57" s="131"/>
    </row>
    <row r="58" spans="2:8" s="8" customFormat="1" ht="10.5" customHeight="1" x14ac:dyDescent="0.2">
      <c r="B58" s="148"/>
      <c r="C58" s="68"/>
      <c r="D58" s="133"/>
      <c r="E58" s="133"/>
      <c r="F58" s="204" t="s">
        <v>4</v>
      </c>
      <c r="G58" s="203" t="s">
        <v>5</v>
      </c>
    </row>
    <row r="59" spans="2:8" s="8" customFormat="1" ht="41.25" customHeight="1" thickBot="1" x14ac:dyDescent="0.25">
      <c r="B59" s="149"/>
      <c r="C59" s="68"/>
      <c r="D59" s="71"/>
      <c r="E59" s="71"/>
      <c r="F59" s="211"/>
      <c r="G59" s="212"/>
    </row>
    <row r="60" spans="2:8" s="8" customFormat="1" ht="113.25" customHeight="1" thickBot="1" x14ac:dyDescent="0.25">
      <c r="B60" s="160" t="s">
        <v>17</v>
      </c>
      <c r="C60" s="213" t="s">
        <v>112</v>
      </c>
      <c r="D60" s="213"/>
      <c r="E60" s="214"/>
      <c r="F60" s="63">
        <v>3</v>
      </c>
      <c r="G60" s="81"/>
      <c r="H60" s="8">
        <f>IF(F60=$I$9,0,IF(F60=$I$10,4,IF(F60=$I$11,6,IF(F60=$I$12,8,IF(F60=$I$13,10,error)))))</f>
        <v>6</v>
      </c>
    </row>
    <row r="61" spans="2:8" s="8" customFormat="1" ht="13.5" thickBot="1" x14ac:dyDescent="0.25">
      <c r="B61" s="186" t="s">
        <v>7</v>
      </c>
      <c r="C61" s="187"/>
      <c r="D61" s="187"/>
      <c r="E61" s="187"/>
      <c r="F61" s="187"/>
      <c r="G61" s="188"/>
    </row>
    <row r="62" spans="2:8" s="8" customFormat="1" x14ac:dyDescent="0.2">
      <c r="B62" s="5" t="s">
        <v>6</v>
      </c>
      <c r="C62" s="3"/>
      <c r="D62" s="1"/>
      <c r="E62" s="4"/>
      <c r="F62" s="1"/>
      <c r="G62" s="1"/>
    </row>
    <row r="64" spans="2:8" s="8" customFormat="1" ht="15.75" x14ac:dyDescent="0.2">
      <c r="B64" s="215"/>
      <c r="C64" s="215"/>
      <c r="D64" s="1"/>
      <c r="E64" s="4"/>
      <c r="F64" s="1"/>
      <c r="G64" s="1"/>
    </row>
  </sheetData>
  <mergeCells count="32">
    <mergeCell ref="B42:G45"/>
    <mergeCell ref="F47:F48"/>
    <mergeCell ref="G47:G48"/>
    <mergeCell ref="C49:E49"/>
    <mergeCell ref="C21:E21"/>
    <mergeCell ref="B23:G26"/>
    <mergeCell ref="F28:F29"/>
    <mergeCell ref="G28:G29"/>
    <mergeCell ref="C30:E30"/>
    <mergeCell ref="C31:E31"/>
    <mergeCell ref="B33:G36"/>
    <mergeCell ref="F38:F39"/>
    <mergeCell ref="G38:G39"/>
    <mergeCell ref="C40:E40"/>
    <mergeCell ref="C16:E16"/>
    <mergeCell ref="C17:E17"/>
    <mergeCell ref="C18:E18"/>
    <mergeCell ref="C19:E19"/>
    <mergeCell ref="C20:E20"/>
    <mergeCell ref="B2:G5"/>
    <mergeCell ref="B7:G8"/>
    <mergeCell ref="B9:G12"/>
    <mergeCell ref="F14:F15"/>
    <mergeCell ref="G14:G15"/>
    <mergeCell ref="C60:E60"/>
    <mergeCell ref="B61:G61"/>
    <mergeCell ref="B64:C64"/>
    <mergeCell ref="C50:E50"/>
    <mergeCell ref="C51:E51"/>
    <mergeCell ref="B53:G56"/>
    <mergeCell ref="F58:F59"/>
    <mergeCell ref="G58:G59"/>
  </mergeCells>
  <dataValidations count="3">
    <dataValidation type="textLength" allowBlank="1" showInputMessage="1" showErrorMessage="1" sqref="G40:H41 G30:H32 G60:H60 G16:H21 G49:H51" xr:uid="{BA9FA8DF-64E7-492F-A305-649891AE30C3}">
      <formula1>0</formula1>
      <formula2>999</formula2>
    </dataValidation>
    <dataValidation type="list" allowBlank="1" showInputMessage="1" showErrorMessage="1" errorTitle="Invalid entry?" error="Please hit &quot;Cancel&quot; then select &quot;Yes&quot; or &quot;No&quot; from the drop-down list" sqref="F41 F31:F32 F16" xr:uid="{B65C479F-8971-4EDE-9E23-2491B7AAD7BF}">
      <formula1>"Yes,No"</formula1>
    </dataValidation>
    <dataValidation type="list" allowBlank="1" showInputMessage="1" showErrorMessage="1" errorTitle="Invalid entry?" error="Please hit &quot;Cancel&quot; then select &quot;Yes&quot; or &quot;No&quot; from the drop-down list" sqref="F30 F40 F60 F17:F21 F49:F51" xr:uid="{B9C48E7E-E539-473C-9C17-B2C0166B4218}">
      <formula1>"1,2,3,4,5"</formula1>
    </dataValidation>
  </dataValidations>
  <pageMargins left="0.7" right="0.7" top="0.75" bottom="0.75" header="0.3" footer="0.3"/>
  <pageSetup paperSize="9" scale="10"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C27C9-87C7-40D2-9F34-19292C0A6A5A}">
  <sheetPr>
    <pageSetUpPr fitToPage="1"/>
  </sheetPr>
  <dimension ref="B1:EI65"/>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47</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5" customHeight="1" x14ac:dyDescent="0.2">
      <c r="B13" s="64" t="s">
        <v>77</v>
      </c>
      <c r="C13" s="130"/>
      <c r="D13" s="130"/>
      <c r="E13" s="130"/>
      <c r="F13" s="130"/>
      <c r="G13" s="131"/>
      <c r="I13" s="8">
        <v>5</v>
      </c>
    </row>
    <row r="14" spans="2:139" ht="1.5" customHeight="1" x14ac:dyDescent="0.2">
      <c r="B14" s="148"/>
      <c r="C14" s="68"/>
      <c r="D14" s="133"/>
      <c r="E14" s="133"/>
      <c r="F14" s="204" t="s">
        <v>4</v>
      </c>
      <c r="G14" s="203" t="s">
        <v>5</v>
      </c>
    </row>
    <row r="15" spans="2:139" ht="48.75" customHeight="1" x14ac:dyDescent="0.2">
      <c r="B15" s="149"/>
      <c r="C15" s="68"/>
      <c r="D15" s="71"/>
      <c r="E15" s="71"/>
      <c r="F15" s="211"/>
      <c r="G15" s="212"/>
    </row>
    <row r="16" spans="2:139" ht="4.5" customHeight="1" thickBot="1" x14ac:dyDescent="0.25">
      <c r="B16" s="150"/>
      <c r="C16" s="142"/>
      <c r="D16" s="151"/>
      <c r="E16" s="151"/>
      <c r="F16" s="75"/>
      <c r="G16" s="76"/>
    </row>
    <row r="17" spans="2:8" ht="86.25" customHeight="1" thickBot="1" x14ac:dyDescent="0.25">
      <c r="B17" s="160" t="s">
        <v>11</v>
      </c>
      <c r="C17" s="213" t="s">
        <v>98</v>
      </c>
      <c r="D17" s="213"/>
      <c r="E17" s="214"/>
      <c r="F17" s="63" t="s">
        <v>2</v>
      </c>
      <c r="G17" s="81"/>
      <c r="H17" s="8">
        <f>IF($F17=$H$11,50,IF($F17=$H$12,0,error))</f>
        <v>0</v>
      </c>
    </row>
    <row r="18" spans="2:8" s="8" customFormat="1" ht="97.5" customHeight="1" thickBot="1" x14ac:dyDescent="0.25">
      <c r="B18" s="77" t="s">
        <v>12</v>
      </c>
      <c r="C18" s="189" t="s">
        <v>99</v>
      </c>
      <c r="D18" s="189"/>
      <c r="E18" s="190"/>
      <c r="F18" s="63">
        <v>2</v>
      </c>
      <c r="G18" s="81"/>
      <c r="H18" s="8">
        <f>IF(F18=$I$9,0,IF(F18=$I$10,10,IF(F18=$I$11,25,IF(F18=$I$12,40,IF(F18=$I$13,50,error)))))</f>
        <v>10</v>
      </c>
    </row>
    <row r="19" spans="2:8" ht="147.75" customHeight="1" thickBot="1" x14ac:dyDescent="0.25">
      <c r="B19" s="77" t="s">
        <v>13</v>
      </c>
      <c r="C19" s="189" t="s">
        <v>100</v>
      </c>
      <c r="D19" s="189"/>
      <c r="E19" s="190"/>
      <c r="F19" s="63">
        <v>3</v>
      </c>
      <c r="G19" s="81"/>
      <c r="H19" s="8">
        <f>IF(F19=$I$9,0,IF(F19=$I$10,4,IF(F19=$I$11,8,IF(F19=$I$12,12,IF(F19=$I$13,15,error)))))</f>
        <v>8</v>
      </c>
    </row>
    <row r="20" spans="2:8" s="8" customFormat="1" ht="121.5" customHeight="1" thickBot="1" x14ac:dyDescent="0.25">
      <c r="B20" s="77" t="s">
        <v>14</v>
      </c>
      <c r="C20" s="189" t="s">
        <v>101</v>
      </c>
      <c r="D20" s="189"/>
      <c r="E20" s="190"/>
      <c r="F20" s="63">
        <v>5</v>
      </c>
      <c r="G20" s="81"/>
      <c r="H20" s="8">
        <f>IF(F20=$I$9,0,IF(F20=$I$10,4,IF(F20=$I$11,8,IF(F20=$I$12,12,IF(F20=$I$13,15,error)))))</f>
        <v>15</v>
      </c>
    </row>
    <row r="21" spans="2:8" s="8" customFormat="1" ht="97.5" customHeight="1" thickBot="1" x14ac:dyDescent="0.25">
      <c r="B21" s="77" t="s">
        <v>15</v>
      </c>
      <c r="C21" s="189" t="s">
        <v>126</v>
      </c>
      <c r="D21" s="189"/>
      <c r="E21" s="190"/>
      <c r="F21" s="63">
        <v>5</v>
      </c>
      <c r="G21" s="81"/>
      <c r="H21" s="8">
        <f>IF(F21=$I$9,0,IF(F21=$I$10,4,IF(F21=$I$11,8,IF(F21=$I$12,12,IF(F21=$I$13,15,error)))))</f>
        <v>15</v>
      </c>
    </row>
    <row r="22" spans="2:8" s="8" customFormat="1" ht="95.25" customHeight="1" thickBot="1" x14ac:dyDescent="0.25">
      <c r="B22" s="77" t="s">
        <v>16</v>
      </c>
      <c r="C22" s="189" t="s">
        <v>125</v>
      </c>
      <c r="D22" s="189"/>
      <c r="E22" s="190"/>
      <c r="F22" s="63">
        <v>1</v>
      </c>
      <c r="G22" s="81"/>
      <c r="H22" s="8">
        <f>IF(F22=$I$9,0,IF(F22=$I$10,-4,IF(F22=$I$11,-8,IF(F22=$I$12,-12,IF(F22=$I$13,-15,error)))))</f>
        <v>0</v>
      </c>
    </row>
    <row r="23" spans="2:8" s="8" customFormat="1" ht="13.5" thickBot="1" x14ac:dyDescent="0.25">
      <c r="B23" s="146"/>
      <c r="C23" s="147"/>
      <c r="D23" s="152"/>
      <c r="E23" s="152"/>
      <c r="F23" s="152"/>
      <c r="G23" s="82"/>
    </row>
    <row r="24" spans="2:8" s="8" customFormat="1" ht="12.6" customHeight="1" x14ac:dyDescent="0.2">
      <c r="B24" s="216" t="s">
        <v>102</v>
      </c>
      <c r="C24" s="217"/>
      <c r="D24" s="217"/>
      <c r="E24" s="217"/>
      <c r="F24" s="217"/>
      <c r="G24" s="218"/>
    </row>
    <row r="25" spans="2:8" s="8" customFormat="1" ht="12.6" customHeight="1" x14ac:dyDescent="0.2">
      <c r="B25" s="219"/>
      <c r="C25" s="220"/>
      <c r="D25" s="220"/>
      <c r="E25" s="220"/>
      <c r="F25" s="220"/>
      <c r="G25" s="221"/>
    </row>
    <row r="26" spans="2:8" s="8" customFormat="1" ht="12.6" customHeight="1" x14ac:dyDescent="0.2">
      <c r="B26" s="219"/>
      <c r="C26" s="220"/>
      <c r="D26" s="220"/>
      <c r="E26" s="220"/>
      <c r="F26" s="220"/>
      <c r="G26" s="221"/>
    </row>
    <row r="27" spans="2:8" s="8" customFormat="1" ht="12.95" customHeight="1" thickBot="1" x14ac:dyDescent="0.25">
      <c r="B27" s="219"/>
      <c r="C27" s="220"/>
      <c r="D27" s="220"/>
      <c r="E27" s="220"/>
      <c r="F27" s="220"/>
      <c r="G27" s="221"/>
    </row>
    <row r="28" spans="2:8" s="8" customFormat="1" ht="12.75" x14ac:dyDescent="0.2">
      <c r="B28" s="64" t="s">
        <v>77</v>
      </c>
      <c r="C28" s="130"/>
      <c r="D28" s="130"/>
      <c r="E28" s="130"/>
      <c r="F28" s="130"/>
      <c r="G28" s="131"/>
    </row>
    <row r="29" spans="2:8" s="8" customFormat="1" ht="8.25" customHeight="1" x14ac:dyDescent="0.2">
      <c r="B29" s="148"/>
      <c r="C29" s="68"/>
      <c r="D29" s="133"/>
      <c r="E29" s="133"/>
      <c r="F29" s="204" t="s">
        <v>4</v>
      </c>
      <c r="G29" s="203" t="s">
        <v>5</v>
      </c>
    </row>
    <row r="30" spans="2:8" s="8" customFormat="1" ht="42" customHeight="1" thickBot="1" x14ac:dyDescent="0.25">
      <c r="B30" s="149"/>
      <c r="C30" s="68"/>
      <c r="D30" s="71"/>
      <c r="E30" s="71"/>
      <c r="F30" s="211"/>
      <c r="G30" s="212"/>
    </row>
    <row r="31" spans="2:8" s="8" customFormat="1" ht="170.25" customHeight="1" thickBot="1" x14ac:dyDescent="0.25">
      <c r="B31" s="160" t="s">
        <v>18</v>
      </c>
      <c r="C31" s="213" t="s">
        <v>103</v>
      </c>
      <c r="D31" s="213"/>
      <c r="E31" s="214"/>
      <c r="F31" s="63">
        <v>5</v>
      </c>
      <c r="G31" s="81"/>
      <c r="H31" s="8">
        <f>IF(F31=$I$9,0,IF(F31=$I$10,4,IF(F31=$I$11,6,IF(F31=$I$12,18,IF(F31=$I$13,10,error)))))</f>
        <v>10</v>
      </c>
    </row>
    <row r="32" spans="2:8" s="8" customFormat="1" ht="91.5" customHeight="1" thickBot="1" x14ac:dyDescent="0.25">
      <c r="B32" s="77" t="s">
        <v>19</v>
      </c>
      <c r="C32" s="189" t="s">
        <v>104</v>
      </c>
      <c r="D32" s="189"/>
      <c r="E32" s="190"/>
      <c r="F32" s="63" t="s">
        <v>1</v>
      </c>
      <c r="G32" s="81"/>
      <c r="H32" s="8">
        <f>IF(F32=$H$11,5,IF(F32=$H$12,0,error))</f>
        <v>5</v>
      </c>
    </row>
    <row r="33" spans="2:9" s="8" customFormat="1" ht="15.75" thickBot="1" x14ac:dyDescent="0.3">
      <c r="B33" s="78"/>
      <c r="C33" s="79"/>
      <c r="D33" s="80"/>
      <c r="E33" s="80"/>
      <c r="F33" s="158"/>
      <c r="G33" s="154"/>
    </row>
    <row r="34" spans="2:9" s="8" customFormat="1" ht="12.6" customHeight="1" x14ac:dyDescent="0.2">
      <c r="B34" s="216" t="s">
        <v>105</v>
      </c>
      <c r="C34" s="217"/>
      <c r="D34" s="217"/>
      <c r="E34" s="217"/>
      <c r="F34" s="217"/>
      <c r="G34" s="218"/>
    </row>
    <row r="35" spans="2:9" s="8" customFormat="1" ht="12.6" customHeight="1" x14ac:dyDescent="0.2">
      <c r="B35" s="219"/>
      <c r="C35" s="220"/>
      <c r="D35" s="220"/>
      <c r="E35" s="220"/>
      <c r="F35" s="220"/>
      <c r="G35" s="221"/>
    </row>
    <row r="36" spans="2:9" s="8" customFormat="1" ht="12.6" customHeight="1" x14ac:dyDescent="0.2">
      <c r="B36" s="219"/>
      <c r="C36" s="220"/>
      <c r="D36" s="220"/>
      <c r="E36" s="220"/>
      <c r="F36" s="220"/>
      <c r="G36" s="221"/>
    </row>
    <row r="37" spans="2:9" s="8" customFormat="1" ht="12.95" customHeight="1" thickBot="1" x14ac:dyDescent="0.25">
      <c r="B37" s="219"/>
      <c r="C37" s="220"/>
      <c r="D37" s="220"/>
      <c r="E37" s="220"/>
      <c r="F37" s="220"/>
      <c r="G37" s="221"/>
    </row>
    <row r="38" spans="2:9" s="8" customFormat="1" ht="12.75" x14ac:dyDescent="0.2">
      <c r="B38" s="64" t="s">
        <v>77</v>
      </c>
      <c r="C38" s="130"/>
      <c r="D38" s="130"/>
      <c r="E38" s="130"/>
      <c r="F38" s="130"/>
      <c r="G38" s="131"/>
    </row>
    <row r="39" spans="2:9" s="8" customFormat="1" ht="11.25" customHeight="1" x14ac:dyDescent="0.2">
      <c r="B39" s="148"/>
      <c r="C39" s="68"/>
      <c r="D39" s="133"/>
      <c r="E39" s="133"/>
      <c r="F39" s="204" t="s">
        <v>4</v>
      </c>
      <c r="G39" s="203" t="s">
        <v>5</v>
      </c>
    </row>
    <row r="40" spans="2:9" s="8" customFormat="1" ht="37.5" customHeight="1" thickBot="1" x14ac:dyDescent="0.25">
      <c r="B40" s="149"/>
      <c r="C40" s="68"/>
      <c r="D40" s="71"/>
      <c r="E40" s="71"/>
      <c r="F40" s="211"/>
      <c r="G40" s="212"/>
    </row>
    <row r="41" spans="2:9" s="8" customFormat="1" ht="138" customHeight="1" thickBot="1" x14ac:dyDescent="0.25">
      <c r="B41" s="161">
        <v>3</v>
      </c>
      <c r="C41" s="213" t="s">
        <v>106</v>
      </c>
      <c r="D41" s="213"/>
      <c r="E41" s="214"/>
      <c r="F41" s="63">
        <v>5</v>
      </c>
      <c r="G41" s="81"/>
      <c r="H41" s="8">
        <f>IF(F41=$I$9,0,IF(F41=$I$10,4,IF(F41=$I$11,8,IF(F41=$I$12,12,IF(F41=$I$13,15,error)))))</f>
        <v>15</v>
      </c>
      <c r="I41" s="11"/>
    </row>
    <row r="42" spans="2:9" s="8" customFormat="1" ht="15.75" thickBot="1" x14ac:dyDescent="0.3">
      <c r="B42" s="78"/>
      <c r="C42" s="79"/>
      <c r="D42" s="80"/>
      <c r="E42" s="80"/>
      <c r="F42" s="158"/>
      <c r="G42" s="154"/>
    </row>
    <row r="43" spans="2:9" s="8" customFormat="1" ht="12.6" customHeight="1" x14ac:dyDescent="0.2">
      <c r="B43" s="216" t="s">
        <v>107</v>
      </c>
      <c r="C43" s="217"/>
      <c r="D43" s="217"/>
      <c r="E43" s="217"/>
      <c r="F43" s="217"/>
      <c r="G43" s="218"/>
    </row>
    <row r="44" spans="2:9" s="8" customFormat="1" ht="12.6" customHeight="1" x14ac:dyDescent="0.2">
      <c r="B44" s="219"/>
      <c r="C44" s="220"/>
      <c r="D44" s="220"/>
      <c r="E44" s="220"/>
      <c r="F44" s="220"/>
      <c r="G44" s="221"/>
    </row>
    <row r="45" spans="2:9" s="8" customFormat="1" ht="12.6" customHeight="1" x14ac:dyDescent="0.2">
      <c r="B45" s="219"/>
      <c r="C45" s="220"/>
      <c r="D45" s="220"/>
      <c r="E45" s="220"/>
      <c r="F45" s="220"/>
      <c r="G45" s="221"/>
    </row>
    <row r="46" spans="2:9" s="8" customFormat="1" ht="12.95" customHeight="1" thickBot="1" x14ac:dyDescent="0.25">
      <c r="B46" s="219"/>
      <c r="C46" s="220"/>
      <c r="D46" s="220"/>
      <c r="E46" s="220"/>
      <c r="F46" s="220"/>
      <c r="G46" s="221"/>
    </row>
    <row r="47" spans="2:9" s="8" customFormat="1" ht="12.75" x14ac:dyDescent="0.2">
      <c r="B47" s="64" t="s">
        <v>77</v>
      </c>
      <c r="C47" s="130"/>
      <c r="D47" s="130"/>
      <c r="E47" s="130"/>
      <c r="F47" s="130"/>
      <c r="G47" s="131"/>
    </row>
    <row r="48" spans="2:9" s="8" customFormat="1" ht="9.75" customHeight="1" x14ac:dyDescent="0.2">
      <c r="B48" s="148"/>
      <c r="C48" s="68"/>
      <c r="D48" s="133"/>
      <c r="E48" s="133"/>
      <c r="F48" s="204" t="s">
        <v>4</v>
      </c>
      <c r="G48" s="203" t="s">
        <v>5</v>
      </c>
    </row>
    <row r="49" spans="2:8" s="8" customFormat="1" ht="42" customHeight="1" thickBot="1" x14ac:dyDescent="0.25">
      <c r="B49" s="149"/>
      <c r="C49" s="68"/>
      <c r="D49" s="71"/>
      <c r="E49" s="71"/>
      <c r="F49" s="211"/>
      <c r="G49" s="212"/>
    </row>
    <row r="50" spans="2:8" s="8" customFormat="1" ht="105" customHeight="1" thickBot="1" x14ac:dyDescent="0.25">
      <c r="B50" s="160" t="s">
        <v>8</v>
      </c>
      <c r="C50" s="213" t="s">
        <v>115</v>
      </c>
      <c r="D50" s="213"/>
      <c r="E50" s="214"/>
      <c r="F50" s="63">
        <v>2</v>
      </c>
      <c r="G50" s="81"/>
      <c r="H50" s="8">
        <f>IF(F50=$I$9,0,IF(F50=$I$10,4,IF(F50=$I$11,8,IF(F50=$I$12,12,IF(F50=$I$13,15,error)))))</f>
        <v>4</v>
      </c>
    </row>
    <row r="51" spans="2:8" s="8" customFormat="1" ht="157.5" customHeight="1" thickBot="1" x14ac:dyDescent="0.25">
      <c r="B51" s="77" t="s">
        <v>9</v>
      </c>
      <c r="C51" s="213" t="s">
        <v>109</v>
      </c>
      <c r="D51" s="213"/>
      <c r="E51" s="214"/>
      <c r="F51" s="63">
        <v>5</v>
      </c>
      <c r="G51" s="81"/>
      <c r="H51" s="8">
        <f>IF(F51=$I$9,0,IF(F51=$I$10,4,IF(F51=$I$11,8,IF(F51=$I$12,12,IF(F51=$I$13,15,error)))))</f>
        <v>15</v>
      </c>
    </row>
    <row r="52" spans="2:8" s="8" customFormat="1" ht="108.75" customHeight="1" thickBot="1" x14ac:dyDescent="0.25">
      <c r="B52" s="77" t="s">
        <v>10</v>
      </c>
      <c r="C52" s="213" t="s">
        <v>117</v>
      </c>
      <c r="D52" s="213"/>
      <c r="E52" s="214"/>
      <c r="F52" s="63">
        <v>2</v>
      </c>
      <c r="G52" s="81"/>
      <c r="H52" s="8">
        <f>IF(F52=$I$9,0,IF(F52=$I$10,4,IF(F52=$I$11,8,IF(F52=$I$12,12,IF(F52=$I$13,15,error)))))</f>
        <v>4</v>
      </c>
    </row>
    <row r="53" spans="2:8" s="8" customFormat="1" ht="15.75" thickBot="1" x14ac:dyDescent="0.3">
      <c r="B53" s="78"/>
      <c r="C53" s="79"/>
      <c r="D53" s="80"/>
      <c r="E53" s="80"/>
      <c r="F53" s="158"/>
      <c r="G53" s="82"/>
    </row>
    <row r="54" spans="2:8" s="8" customFormat="1" ht="12.6" customHeight="1" x14ac:dyDescent="0.2">
      <c r="B54" s="216" t="s">
        <v>111</v>
      </c>
      <c r="C54" s="217"/>
      <c r="D54" s="217"/>
      <c r="E54" s="217"/>
      <c r="F54" s="217"/>
      <c r="G54" s="218"/>
    </row>
    <row r="55" spans="2:8" s="8" customFormat="1" ht="12.6" customHeight="1" x14ac:dyDescent="0.2">
      <c r="B55" s="219"/>
      <c r="C55" s="220"/>
      <c r="D55" s="220"/>
      <c r="E55" s="220"/>
      <c r="F55" s="220"/>
      <c r="G55" s="221"/>
    </row>
    <row r="56" spans="2:8" s="8" customFormat="1" ht="12.6" customHeight="1" x14ac:dyDescent="0.2">
      <c r="B56" s="219"/>
      <c r="C56" s="220"/>
      <c r="D56" s="220"/>
      <c r="E56" s="220"/>
      <c r="F56" s="220"/>
      <c r="G56" s="221"/>
    </row>
    <row r="57" spans="2:8" s="8" customFormat="1" ht="12.95" customHeight="1" thickBot="1" x14ac:dyDescent="0.25">
      <c r="B57" s="219"/>
      <c r="C57" s="220"/>
      <c r="D57" s="220"/>
      <c r="E57" s="220"/>
      <c r="F57" s="220"/>
      <c r="G57" s="221"/>
    </row>
    <row r="58" spans="2:8" s="8" customFormat="1" ht="12.75" x14ac:dyDescent="0.2">
      <c r="B58" s="64" t="s">
        <v>77</v>
      </c>
      <c r="C58" s="130"/>
      <c r="D58" s="130"/>
      <c r="E58" s="130"/>
      <c r="F58" s="130"/>
      <c r="G58" s="131"/>
    </row>
    <row r="59" spans="2:8" s="8" customFormat="1" ht="9" customHeight="1" x14ac:dyDescent="0.2">
      <c r="B59" s="148"/>
      <c r="C59" s="68"/>
      <c r="D59" s="133"/>
      <c r="E59" s="133"/>
      <c r="F59" s="204" t="s">
        <v>4</v>
      </c>
      <c r="G59" s="203" t="s">
        <v>5</v>
      </c>
    </row>
    <row r="60" spans="2:8" s="8" customFormat="1" ht="39.75" customHeight="1" thickBot="1" x14ac:dyDescent="0.25">
      <c r="B60" s="149"/>
      <c r="C60" s="68"/>
      <c r="D60" s="71"/>
      <c r="E60" s="71"/>
      <c r="F60" s="211"/>
      <c r="G60" s="212"/>
    </row>
    <row r="61" spans="2:8" s="8" customFormat="1" ht="86.25" customHeight="1" thickBot="1" x14ac:dyDescent="0.25">
      <c r="B61" s="160" t="s">
        <v>17</v>
      </c>
      <c r="C61" s="213" t="s">
        <v>112</v>
      </c>
      <c r="D61" s="213"/>
      <c r="E61" s="214"/>
      <c r="F61" s="63">
        <v>5</v>
      </c>
      <c r="G61" s="81"/>
      <c r="H61" s="8">
        <f>IF(F61=$I$9,0,IF(F61=$I$10,4,IF(F61=$I$11,6,IF(F61=$I$12,8,IF(F61=$I$13,10,error)))))</f>
        <v>10</v>
      </c>
    </row>
    <row r="62" spans="2:8" s="8" customFormat="1" ht="13.5" thickBot="1" x14ac:dyDescent="0.25">
      <c r="B62" s="186" t="s">
        <v>7</v>
      </c>
      <c r="C62" s="187"/>
      <c r="D62" s="187"/>
      <c r="E62" s="187"/>
      <c r="F62" s="187"/>
      <c r="G62" s="188"/>
    </row>
    <row r="63" spans="2:8" s="8" customFormat="1" x14ac:dyDescent="0.2">
      <c r="B63" s="5" t="s">
        <v>6</v>
      </c>
      <c r="C63" s="3"/>
      <c r="D63" s="1"/>
      <c r="E63" s="4"/>
      <c r="F63" s="1"/>
      <c r="G63" s="1"/>
    </row>
    <row r="65" spans="2:7" s="8" customFormat="1" ht="15.75" x14ac:dyDescent="0.2">
      <c r="B65" s="215"/>
      <c r="C65" s="215"/>
      <c r="D65" s="1"/>
      <c r="E65" s="4"/>
      <c r="F65" s="1"/>
      <c r="G65" s="1"/>
    </row>
  </sheetData>
  <mergeCells count="32">
    <mergeCell ref="B43:G46"/>
    <mergeCell ref="F48:F49"/>
    <mergeCell ref="G48:G49"/>
    <mergeCell ref="C50:E50"/>
    <mergeCell ref="C22:E22"/>
    <mergeCell ref="B24:G27"/>
    <mergeCell ref="F29:F30"/>
    <mergeCell ref="G29:G30"/>
    <mergeCell ref="C31:E31"/>
    <mergeCell ref="C32:E32"/>
    <mergeCell ref="B34:G37"/>
    <mergeCell ref="F39:F40"/>
    <mergeCell ref="G39:G40"/>
    <mergeCell ref="C41:E41"/>
    <mergeCell ref="C17:E17"/>
    <mergeCell ref="C18:E18"/>
    <mergeCell ref="C19:E19"/>
    <mergeCell ref="C20:E20"/>
    <mergeCell ref="C21:E21"/>
    <mergeCell ref="B2:G5"/>
    <mergeCell ref="B7:G8"/>
    <mergeCell ref="B9:G12"/>
    <mergeCell ref="F14:F15"/>
    <mergeCell ref="G14:G15"/>
    <mergeCell ref="C61:E61"/>
    <mergeCell ref="B62:G62"/>
    <mergeCell ref="B65:C65"/>
    <mergeCell ref="C51:E51"/>
    <mergeCell ref="C52:E52"/>
    <mergeCell ref="B54:G57"/>
    <mergeCell ref="F59:F60"/>
    <mergeCell ref="G59:G60"/>
  </mergeCells>
  <dataValidations count="3">
    <dataValidation type="textLength" allowBlank="1" showInputMessage="1" showErrorMessage="1" sqref="G41:H42 G31:H33 G61:H61 G17:H22 G50:H52" xr:uid="{BF09A5F4-7C5B-4F6D-82DC-67EEE3DF5A9D}">
      <formula1>0</formula1>
      <formula2>999</formula2>
    </dataValidation>
    <dataValidation type="list" allowBlank="1" showInputMessage="1" showErrorMessage="1" errorTitle="Invalid entry?" error="Please hit &quot;Cancel&quot; then select &quot;Yes&quot; or &quot;No&quot; from the drop-down list" sqref="F42 F32:F33 F17" xr:uid="{609CFB8D-A5F2-444D-9AC7-0C0F19C49393}">
      <formula1>"Yes,No"</formula1>
    </dataValidation>
    <dataValidation type="list" allowBlank="1" showInputMessage="1" showErrorMessage="1" errorTitle="Invalid entry?" error="Please hit &quot;Cancel&quot; then select &quot;Yes&quot; or &quot;No&quot; from the drop-down list" sqref="F31 F41 F61 F18:F22 F50:F52" xr:uid="{3729B8BA-3234-4654-A2F3-B472CCD1ED77}">
      <formula1>"1,2,3,4,5"</formula1>
    </dataValidation>
  </dataValidations>
  <pageMargins left="0.7" right="0.7" top="0.75" bottom="0.75" header="0.3" footer="0.3"/>
  <pageSetup paperSize="9" scale="10"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9546-72B7-46DD-BCEF-759179D15F37}">
  <sheetPr>
    <pageSetUpPr fitToPage="1"/>
  </sheetPr>
  <dimension ref="B1:EI65"/>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48</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2.75" x14ac:dyDescent="0.2">
      <c r="B13" s="64" t="s">
        <v>77</v>
      </c>
      <c r="C13" s="130"/>
      <c r="D13" s="130"/>
      <c r="E13" s="130"/>
      <c r="F13" s="130"/>
      <c r="G13" s="131"/>
      <c r="I13" s="8">
        <v>5</v>
      </c>
    </row>
    <row r="14" spans="2:139" ht="8.25" customHeight="1" x14ac:dyDescent="0.2">
      <c r="B14" s="148"/>
      <c r="C14" s="68"/>
      <c r="D14" s="133"/>
      <c r="E14" s="133"/>
      <c r="F14" s="204" t="s">
        <v>4</v>
      </c>
      <c r="G14" s="203" t="s">
        <v>5</v>
      </c>
    </row>
    <row r="15" spans="2:139" ht="40.5" customHeight="1" x14ac:dyDescent="0.2">
      <c r="B15" s="149"/>
      <c r="C15" s="68"/>
      <c r="D15" s="71"/>
      <c r="E15" s="71"/>
      <c r="F15" s="211"/>
      <c r="G15" s="212"/>
    </row>
    <row r="16" spans="2:139" ht="3" customHeight="1" thickBot="1" x14ac:dyDescent="0.25">
      <c r="B16" s="150"/>
      <c r="C16" s="142"/>
      <c r="D16" s="151"/>
      <c r="E16" s="151"/>
      <c r="F16" s="75"/>
      <c r="G16" s="76"/>
    </row>
    <row r="17" spans="2:8" ht="87.75" customHeight="1" thickBot="1" x14ac:dyDescent="0.25">
      <c r="B17" s="160" t="s">
        <v>11</v>
      </c>
      <c r="C17" s="213" t="s">
        <v>98</v>
      </c>
      <c r="D17" s="213"/>
      <c r="E17" s="214"/>
      <c r="F17" s="63" t="s">
        <v>2</v>
      </c>
      <c r="G17" s="81"/>
      <c r="H17" s="8">
        <f>IF($F17=$H$11,50,IF($F17=$H$12,0,error))</f>
        <v>0</v>
      </c>
    </row>
    <row r="18" spans="2:8" s="8" customFormat="1" ht="99.75" customHeight="1" thickBot="1" x14ac:dyDescent="0.25">
      <c r="B18" s="77" t="s">
        <v>12</v>
      </c>
      <c r="C18" s="189" t="s">
        <v>99</v>
      </c>
      <c r="D18" s="189"/>
      <c r="E18" s="190"/>
      <c r="F18" s="63">
        <v>3</v>
      </c>
      <c r="G18" s="81"/>
      <c r="H18" s="8">
        <f>IF(F18=$I$9,0,IF(F18=$I$10,10,IF(F18=$I$11,25,IF(F18=$I$12,40,IF(F18=$I$13,50,error)))))</f>
        <v>25</v>
      </c>
    </row>
    <row r="19" spans="2:8" ht="147" customHeight="1" thickBot="1" x14ac:dyDescent="0.25">
      <c r="B19" s="77" t="s">
        <v>13</v>
      </c>
      <c r="C19" s="189" t="s">
        <v>100</v>
      </c>
      <c r="D19" s="189"/>
      <c r="E19" s="190"/>
      <c r="F19" s="63">
        <v>2</v>
      </c>
      <c r="G19" s="81"/>
      <c r="H19" s="8">
        <f>IF(F19=$I$9,0,IF(F19=$I$10,4,IF(F19=$I$11,8,IF(F19=$I$12,12,IF(F19=$I$13,15,error)))))</f>
        <v>4</v>
      </c>
    </row>
    <row r="20" spans="2:8" s="8" customFormat="1" ht="120" customHeight="1" thickBot="1" x14ac:dyDescent="0.25">
      <c r="B20" s="77" t="s">
        <v>14</v>
      </c>
      <c r="C20" s="189" t="s">
        <v>101</v>
      </c>
      <c r="D20" s="189"/>
      <c r="E20" s="190"/>
      <c r="F20" s="63">
        <v>5</v>
      </c>
      <c r="G20" s="81"/>
      <c r="H20" s="8">
        <f>IF(F20=$I$9,0,IF(F20=$I$10,4,IF(F20=$I$11,8,IF(F20=$I$12,12,IF(F20=$I$13,15,error)))))</f>
        <v>15</v>
      </c>
    </row>
    <row r="21" spans="2:8" s="8" customFormat="1" ht="93.75" customHeight="1" thickBot="1" x14ac:dyDescent="0.25">
      <c r="B21" s="77" t="s">
        <v>15</v>
      </c>
      <c r="C21" s="189" t="s">
        <v>126</v>
      </c>
      <c r="D21" s="189"/>
      <c r="E21" s="190"/>
      <c r="F21" s="63">
        <v>5</v>
      </c>
      <c r="G21" s="81"/>
      <c r="H21" s="8">
        <f>IF(F21=$I$9,0,IF(F21=$I$10,4,IF(F21=$I$11,8,IF(F21=$I$12,12,IF(F21=$I$13,15,error)))))</f>
        <v>15</v>
      </c>
    </row>
    <row r="22" spans="2:8" s="8" customFormat="1" ht="97.5" customHeight="1" thickBot="1" x14ac:dyDescent="0.25">
      <c r="B22" s="77" t="s">
        <v>16</v>
      </c>
      <c r="C22" s="189" t="s">
        <v>125</v>
      </c>
      <c r="D22" s="189"/>
      <c r="E22" s="190"/>
      <c r="F22" s="63">
        <v>2</v>
      </c>
      <c r="G22" s="81"/>
      <c r="H22" s="8">
        <f>IF(F22=$I$9,0,IF(F22=$I$10,-4,IF(F22=$I$11,-8,IF(F22=$I$12,-12,IF(F22=$I$13,-15,error)))))</f>
        <v>-4</v>
      </c>
    </row>
    <row r="23" spans="2:8" s="8" customFormat="1" ht="15.75" thickBot="1" x14ac:dyDescent="0.3">
      <c r="B23" s="78"/>
      <c r="C23" s="79"/>
      <c r="D23" s="80"/>
      <c r="E23" s="80"/>
      <c r="F23" s="80"/>
      <c r="G23" s="82"/>
    </row>
    <row r="24" spans="2:8" s="8" customFormat="1" ht="12.6" customHeight="1" x14ac:dyDescent="0.2">
      <c r="B24" s="216" t="s">
        <v>102</v>
      </c>
      <c r="C24" s="217"/>
      <c r="D24" s="217"/>
      <c r="E24" s="217"/>
      <c r="F24" s="217"/>
      <c r="G24" s="218"/>
    </row>
    <row r="25" spans="2:8" s="8" customFormat="1" ht="12.6" customHeight="1" x14ac:dyDescent="0.2">
      <c r="B25" s="219"/>
      <c r="C25" s="220"/>
      <c r="D25" s="220"/>
      <c r="E25" s="220"/>
      <c r="F25" s="220"/>
      <c r="G25" s="221"/>
    </row>
    <row r="26" spans="2:8" s="8" customFormat="1" ht="12.6" customHeight="1" x14ac:dyDescent="0.2">
      <c r="B26" s="219"/>
      <c r="C26" s="220"/>
      <c r="D26" s="220"/>
      <c r="E26" s="220"/>
      <c r="F26" s="220"/>
      <c r="G26" s="221"/>
    </row>
    <row r="27" spans="2:8" s="8" customFormat="1" ht="12.95" customHeight="1" thickBot="1" x14ac:dyDescent="0.25">
      <c r="B27" s="219"/>
      <c r="C27" s="220"/>
      <c r="D27" s="220"/>
      <c r="E27" s="220"/>
      <c r="F27" s="220"/>
      <c r="G27" s="221"/>
    </row>
    <row r="28" spans="2:8" s="8" customFormat="1" ht="12.75" x14ac:dyDescent="0.2">
      <c r="B28" s="64" t="s">
        <v>77</v>
      </c>
      <c r="C28" s="130"/>
      <c r="D28" s="130"/>
      <c r="E28" s="130"/>
      <c r="F28" s="130"/>
      <c r="G28" s="131"/>
    </row>
    <row r="29" spans="2:8" s="8" customFormat="1" ht="9.75" customHeight="1" x14ac:dyDescent="0.2">
      <c r="B29" s="148"/>
      <c r="C29" s="68"/>
      <c r="D29" s="133"/>
      <c r="E29" s="133"/>
      <c r="F29" s="204" t="s">
        <v>4</v>
      </c>
      <c r="G29" s="203" t="s">
        <v>5</v>
      </c>
    </row>
    <row r="30" spans="2:8" s="8" customFormat="1" ht="40.5" customHeight="1" thickBot="1" x14ac:dyDescent="0.25">
      <c r="B30" s="149"/>
      <c r="C30" s="68"/>
      <c r="D30" s="71"/>
      <c r="E30" s="71"/>
      <c r="F30" s="211"/>
      <c r="G30" s="212"/>
    </row>
    <row r="31" spans="2:8" s="8" customFormat="1" ht="160.5" customHeight="1" thickBot="1" x14ac:dyDescent="0.25">
      <c r="B31" s="160" t="s">
        <v>18</v>
      </c>
      <c r="C31" s="213" t="s">
        <v>103</v>
      </c>
      <c r="D31" s="213"/>
      <c r="E31" s="214"/>
      <c r="F31" s="63">
        <v>2</v>
      </c>
      <c r="G31" s="81"/>
      <c r="H31" s="8">
        <f>IF(F31=$I$9,0,IF(F31=$I$10,4,IF(F31=$I$11,6,IF(F31=$I$12,18,IF(F31=$I$13,10,error)))))</f>
        <v>4</v>
      </c>
    </row>
    <row r="32" spans="2:8" s="8" customFormat="1" ht="92.25" customHeight="1" thickBot="1" x14ac:dyDescent="0.25">
      <c r="B32" s="77" t="s">
        <v>19</v>
      </c>
      <c r="C32" s="189" t="s">
        <v>121</v>
      </c>
      <c r="D32" s="189"/>
      <c r="E32" s="190"/>
      <c r="F32" s="63" t="s">
        <v>2</v>
      </c>
      <c r="G32" s="81"/>
      <c r="H32" s="8">
        <f>IF(F32=$H$11,5,IF(F32=$H$12,0,error))</f>
        <v>0</v>
      </c>
    </row>
    <row r="33" spans="2:9" s="8" customFormat="1" ht="15.75" thickBot="1" x14ac:dyDescent="0.3">
      <c r="B33" s="78"/>
      <c r="C33" s="79"/>
      <c r="D33" s="80"/>
      <c r="E33" s="80"/>
      <c r="F33" s="158"/>
      <c r="G33" s="154"/>
    </row>
    <row r="34" spans="2:9" s="8" customFormat="1" ht="12.6" customHeight="1" x14ac:dyDescent="0.2">
      <c r="B34" s="216" t="s">
        <v>105</v>
      </c>
      <c r="C34" s="217"/>
      <c r="D34" s="217"/>
      <c r="E34" s="217"/>
      <c r="F34" s="217"/>
      <c r="G34" s="218"/>
    </row>
    <row r="35" spans="2:9" s="8" customFormat="1" ht="12.6" customHeight="1" x14ac:dyDescent="0.2">
      <c r="B35" s="219"/>
      <c r="C35" s="220"/>
      <c r="D35" s="220"/>
      <c r="E35" s="220"/>
      <c r="F35" s="220"/>
      <c r="G35" s="221"/>
    </row>
    <row r="36" spans="2:9" s="8" customFormat="1" ht="12.6" customHeight="1" x14ac:dyDescent="0.2">
      <c r="B36" s="219"/>
      <c r="C36" s="220"/>
      <c r="D36" s="220"/>
      <c r="E36" s="220"/>
      <c r="F36" s="220"/>
      <c r="G36" s="221"/>
    </row>
    <row r="37" spans="2:9" s="8" customFormat="1" ht="12.95" customHeight="1" thickBot="1" x14ac:dyDescent="0.25">
      <c r="B37" s="219"/>
      <c r="C37" s="220"/>
      <c r="D37" s="220"/>
      <c r="E37" s="220"/>
      <c r="F37" s="220"/>
      <c r="G37" s="221"/>
    </row>
    <row r="38" spans="2:9" s="8" customFormat="1" ht="12.75" x14ac:dyDescent="0.2">
      <c r="B38" s="64" t="s">
        <v>77</v>
      </c>
      <c r="C38" s="130"/>
      <c r="D38" s="130"/>
      <c r="E38" s="130"/>
      <c r="F38" s="130"/>
      <c r="G38" s="131"/>
    </row>
    <row r="39" spans="2:9" s="8" customFormat="1" ht="12.75" customHeight="1" x14ac:dyDescent="0.2">
      <c r="B39" s="148"/>
      <c r="C39" s="68"/>
      <c r="D39" s="133"/>
      <c r="E39" s="133"/>
      <c r="F39" s="204" t="s">
        <v>4</v>
      </c>
      <c r="G39" s="203" t="s">
        <v>5</v>
      </c>
    </row>
    <row r="40" spans="2:9" s="8" customFormat="1" ht="39.75" customHeight="1" thickBot="1" x14ac:dyDescent="0.25">
      <c r="B40" s="149"/>
      <c r="C40" s="68"/>
      <c r="D40" s="71"/>
      <c r="E40" s="71"/>
      <c r="F40" s="211"/>
      <c r="G40" s="212"/>
    </row>
    <row r="41" spans="2:9" s="8" customFormat="1" ht="135" customHeight="1" thickBot="1" x14ac:dyDescent="0.25">
      <c r="B41" s="161">
        <v>3</v>
      </c>
      <c r="C41" s="213" t="s">
        <v>106</v>
      </c>
      <c r="D41" s="213"/>
      <c r="E41" s="214"/>
      <c r="F41" s="63">
        <v>2</v>
      </c>
      <c r="G41" s="81"/>
      <c r="H41" s="8">
        <f>IF(F41=$I$9,0,IF(F41=$I$10,4,IF(F41=$I$11,8,IF(F41=$I$12,12,IF(F41=$I$13,15,error)))))</f>
        <v>4</v>
      </c>
      <c r="I41" s="11"/>
    </row>
    <row r="42" spans="2:9" s="8" customFormat="1" ht="15.75" thickBot="1" x14ac:dyDescent="0.3">
      <c r="B42" s="78"/>
      <c r="C42" s="79"/>
      <c r="D42" s="80"/>
      <c r="E42" s="80"/>
      <c r="F42" s="158"/>
      <c r="G42" s="154"/>
    </row>
    <row r="43" spans="2:9" s="8" customFormat="1" ht="12.6" customHeight="1" x14ac:dyDescent="0.2">
      <c r="B43" s="216" t="s">
        <v>107</v>
      </c>
      <c r="C43" s="217"/>
      <c r="D43" s="217"/>
      <c r="E43" s="217"/>
      <c r="F43" s="217"/>
      <c r="G43" s="218"/>
    </row>
    <row r="44" spans="2:9" s="8" customFormat="1" ht="12.6" customHeight="1" x14ac:dyDescent="0.2">
      <c r="B44" s="219"/>
      <c r="C44" s="220"/>
      <c r="D44" s="220"/>
      <c r="E44" s="220"/>
      <c r="F44" s="220"/>
      <c r="G44" s="221"/>
    </row>
    <row r="45" spans="2:9" s="8" customFormat="1" ht="12.6" customHeight="1" x14ac:dyDescent="0.2">
      <c r="B45" s="219"/>
      <c r="C45" s="220"/>
      <c r="D45" s="220"/>
      <c r="E45" s="220"/>
      <c r="F45" s="220"/>
      <c r="G45" s="221"/>
    </row>
    <row r="46" spans="2:9" s="8" customFormat="1" ht="12.95" customHeight="1" thickBot="1" x14ac:dyDescent="0.25">
      <c r="B46" s="219"/>
      <c r="C46" s="220"/>
      <c r="D46" s="220"/>
      <c r="E46" s="220"/>
      <c r="F46" s="220"/>
      <c r="G46" s="221"/>
    </row>
    <row r="47" spans="2:9" s="8" customFormat="1" ht="12.75" x14ac:dyDescent="0.2">
      <c r="B47" s="64" t="s">
        <v>77</v>
      </c>
      <c r="C47" s="130"/>
      <c r="D47" s="130"/>
      <c r="E47" s="130"/>
      <c r="F47" s="130"/>
      <c r="G47" s="131"/>
    </row>
    <row r="48" spans="2:9" s="8" customFormat="1" ht="7.5" customHeight="1" x14ac:dyDescent="0.2">
      <c r="B48" s="148"/>
      <c r="C48" s="68"/>
      <c r="D48" s="133"/>
      <c r="E48" s="133"/>
      <c r="F48" s="204" t="s">
        <v>4</v>
      </c>
      <c r="G48" s="203" t="s">
        <v>5</v>
      </c>
    </row>
    <row r="49" spans="2:8" s="8" customFormat="1" ht="42" customHeight="1" thickBot="1" x14ac:dyDescent="0.25">
      <c r="B49" s="149"/>
      <c r="C49" s="68"/>
      <c r="D49" s="71"/>
      <c r="E49" s="71"/>
      <c r="F49" s="211"/>
      <c r="G49" s="212"/>
    </row>
    <row r="50" spans="2:8" s="8" customFormat="1" ht="114.75" customHeight="1" thickBot="1" x14ac:dyDescent="0.25">
      <c r="B50" s="160" t="s">
        <v>8</v>
      </c>
      <c r="C50" s="213" t="s">
        <v>115</v>
      </c>
      <c r="D50" s="213"/>
      <c r="E50" s="214"/>
      <c r="F50" s="63">
        <v>2</v>
      </c>
      <c r="G50" s="81"/>
      <c r="H50" s="8">
        <f>IF(F50=$I$9,0,IF(F50=$I$10,4,IF(F50=$I$11,8,IF(F50=$I$12,12,IF(F50=$I$13,15,error)))))</f>
        <v>4</v>
      </c>
    </row>
    <row r="51" spans="2:8" s="8" customFormat="1" ht="147" customHeight="1" thickBot="1" x14ac:dyDescent="0.25">
      <c r="B51" s="77" t="s">
        <v>9</v>
      </c>
      <c r="C51" s="213" t="s">
        <v>109</v>
      </c>
      <c r="D51" s="213"/>
      <c r="E51" s="214"/>
      <c r="F51" s="63">
        <v>2</v>
      </c>
      <c r="G51" s="81"/>
      <c r="H51" s="8">
        <f>IF(F51=$I$9,0,IF(F51=$I$10,4,IF(F51=$I$11,8,IF(F51=$I$12,12,IF(F51=$I$13,15,error)))))</f>
        <v>4</v>
      </c>
    </row>
    <row r="52" spans="2:8" s="8" customFormat="1" ht="111" customHeight="1" thickBot="1" x14ac:dyDescent="0.25">
      <c r="B52" s="77" t="s">
        <v>10</v>
      </c>
      <c r="C52" s="213" t="s">
        <v>116</v>
      </c>
      <c r="D52" s="213"/>
      <c r="E52" s="214"/>
      <c r="F52" s="63">
        <v>2</v>
      </c>
      <c r="G52" s="81"/>
      <c r="H52" s="8">
        <f>IF(F52=$I$9,0,IF(F52=$I$10,4,IF(F52=$I$11,8,IF(F52=$I$12,12,IF(F52=$I$13,15,error)))))</f>
        <v>4</v>
      </c>
    </row>
    <row r="53" spans="2:8" s="8" customFormat="1" ht="15.75" thickBot="1" x14ac:dyDescent="0.3">
      <c r="B53" s="78"/>
      <c r="C53" s="79"/>
      <c r="D53" s="80"/>
      <c r="E53" s="80"/>
      <c r="F53" s="158"/>
      <c r="G53" s="82"/>
    </row>
    <row r="54" spans="2:8" s="8" customFormat="1" ht="12.6" customHeight="1" x14ac:dyDescent="0.2">
      <c r="B54" s="216" t="s">
        <v>111</v>
      </c>
      <c r="C54" s="217"/>
      <c r="D54" s="217"/>
      <c r="E54" s="217"/>
      <c r="F54" s="217"/>
      <c r="G54" s="218"/>
    </row>
    <row r="55" spans="2:8" s="8" customFormat="1" ht="12.6" customHeight="1" x14ac:dyDescent="0.2">
      <c r="B55" s="219"/>
      <c r="C55" s="220"/>
      <c r="D55" s="220"/>
      <c r="E55" s="220"/>
      <c r="F55" s="220"/>
      <c r="G55" s="221"/>
    </row>
    <row r="56" spans="2:8" s="8" customFormat="1" ht="12.6" customHeight="1" x14ac:dyDescent="0.2">
      <c r="B56" s="219"/>
      <c r="C56" s="220"/>
      <c r="D56" s="220"/>
      <c r="E56" s="220"/>
      <c r="F56" s="220"/>
      <c r="G56" s="221"/>
    </row>
    <row r="57" spans="2:8" s="8" customFormat="1" ht="12.95" customHeight="1" thickBot="1" x14ac:dyDescent="0.25">
      <c r="B57" s="219"/>
      <c r="C57" s="220"/>
      <c r="D57" s="220"/>
      <c r="E57" s="220"/>
      <c r="F57" s="220"/>
      <c r="G57" s="221"/>
    </row>
    <row r="58" spans="2:8" s="8" customFormat="1" ht="12.75" x14ac:dyDescent="0.2">
      <c r="B58" s="64" t="s">
        <v>77</v>
      </c>
      <c r="C58" s="130"/>
      <c r="D58" s="130"/>
      <c r="E58" s="130"/>
      <c r="F58" s="130"/>
      <c r="G58" s="131"/>
    </row>
    <row r="59" spans="2:8" s="8" customFormat="1" ht="5.25" customHeight="1" x14ac:dyDescent="0.2">
      <c r="B59" s="148"/>
      <c r="C59" s="68"/>
      <c r="D59" s="133"/>
      <c r="E59" s="133"/>
      <c r="F59" s="204" t="s">
        <v>4</v>
      </c>
      <c r="G59" s="203" t="s">
        <v>5</v>
      </c>
    </row>
    <row r="60" spans="2:8" s="8" customFormat="1" ht="43.5" customHeight="1" thickBot="1" x14ac:dyDescent="0.25">
      <c r="B60" s="149"/>
      <c r="C60" s="68"/>
      <c r="D60" s="71"/>
      <c r="E60" s="71"/>
      <c r="F60" s="211"/>
      <c r="G60" s="212"/>
    </row>
    <row r="61" spans="2:8" s="8" customFormat="1" ht="113.25" customHeight="1" thickBot="1" x14ac:dyDescent="0.25">
      <c r="B61" s="160" t="s">
        <v>17</v>
      </c>
      <c r="C61" s="213" t="s">
        <v>112</v>
      </c>
      <c r="D61" s="213"/>
      <c r="E61" s="214"/>
      <c r="F61" s="63">
        <v>1</v>
      </c>
      <c r="G61" s="81"/>
      <c r="H61" s="8">
        <f>IF(F61=$I$9,0,IF(F61=$I$10,4,IF(F61=$I$11,6,IF(F61=$I$12,8,IF(F61=$I$13,10,error)))))</f>
        <v>0</v>
      </c>
    </row>
    <row r="62" spans="2:8" s="8" customFormat="1" ht="13.5" thickBot="1" x14ac:dyDescent="0.25">
      <c r="B62" s="186" t="s">
        <v>7</v>
      </c>
      <c r="C62" s="187"/>
      <c r="D62" s="187"/>
      <c r="E62" s="187"/>
      <c r="F62" s="187"/>
      <c r="G62" s="188"/>
    </row>
    <row r="63" spans="2:8" s="8" customFormat="1" x14ac:dyDescent="0.2">
      <c r="B63" s="5" t="s">
        <v>6</v>
      </c>
      <c r="C63" s="3"/>
      <c r="D63" s="1"/>
      <c r="E63" s="4"/>
      <c r="F63" s="1"/>
      <c r="G63" s="1"/>
    </row>
    <row r="65" spans="2:7" s="8" customFormat="1" ht="15.75" x14ac:dyDescent="0.2">
      <c r="B65" s="215"/>
      <c r="C65" s="215"/>
      <c r="D65" s="1"/>
      <c r="E65" s="4"/>
      <c r="F65" s="1"/>
      <c r="G65" s="1"/>
    </row>
  </sheetData>
  <mergeCells count="32">
    <mergeCell ref="B43:G46"/>
    <mergeCell ref="F48:F49"/>
    <mergeCell ref="G48:G49"/>
    <mergeCell ref="C50:E50"/>
    <mergeCell ref="C22:E22"/>
    <mergeCell ref="B24:G27"/>
    <mergeCell ref="F29:F30"/>
    <mergeCell ref="G29:G30"/>
    <mergeCell ref="C31:E31"/>
    <mergeCell ref="C32:E32"/>
    <mergeCell ref="B34:G37"/>
    <mergeCell ref="F39:F40"/>
    <mergeCell ref="G39:G40"/>
    <mergeCell ref="C41:E41"/>
    <mergeCell ref="C17:E17"/>
    <mergeCell ref="C18:E18"/>
    <mergeCell ref="C19:E19"/>
    <mergeCell ref="C20:E20"/>
    <mergeCell ref="C21:E21"/>
    <mergeCell ref="B2:G5"/>
    <mergeCell ref="B7:G8"/>
    <mergeCell ref="B9:G12"/>
    <mergeCell ref="F14:F15"/>
    <mergeCell ref="G14:G15"/>
    <mergeCell ref="C61:E61"/>
    <mergeCell ref="B62:G62"/>
    <mergeCell ref="B65:C65"/>
    <mergeCell ref="C51:E51"/>
    <mergeCell ref="C52:E52"/>
    <mergeCell ref="B54:G57"/>
    <mergeCell ref="F59:F60"/>
    <mergeCell ref="G59:G60"/>
  </mergeCells>
  <dataValidations count="3">
    <dataValidation type="list" allowBlank="1" showInputMessage="1" showErrorMessage="1" errorTitle="Invalid entry?" error="Please hit &quot;Cancel&quot; then select &quot;Yes&quot; or &quot;No&quot; from the drop-down list" sqref="F42 F32:F33 F17" xr:uid="{91CCC488-2FA2-4BF8-8775-937C292C5775}">
      <formula1>"Yes,No"</formula1>
    </dataValidation>
    <dataValidation type="textLength" allowBlank="1" showInputMessage="1" showErrorMessage="1" sqref="G41:H42 G31:H33 G61:H61 G17:H22 G50:H52" xr:uid="{B6591E13-F131-40A8-A747-4CE7A30029BD}">
      <formula1>0</formula1>
      <formula2>999</formula2>
    </dataValidation>
    <dataValidation type="list" allowBlank="1" showInputMessage="1" showErrorMessage="1" errorTitle="Invalid entry?" error="Please hit &quot;Cancel&quot; then select &quot;Yes&quot; or &quot;No&quot; from the drop-down list" sqref="F31 F41 F61 F18:F22 F50:F52" xr:uid="{173AF9B0-51CF-4240-BF1D-7860F5639A01}">
      <formula1>"1,2,3,4,5"</formula1>
    </dataValidation>
  </dataValidations>
  <pageMargins left="0.7" right="0.7" top="0.75" bottom="0.75" header="0.3" footer="0.3"/>
  <pageSetup paperSize="9" scale="10"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60E87-3FDA-4CE0-9167-A66B695B2690}">
  <sheetPr>
    <pageSetUpPr fitToPage="1"/>
  </sheetPr>
  <dimension ref="B1:EI64"/>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49</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2.75" x14ac:dyDescent="0.2">
      <c r="B13" s="64" t="s">
        <v>77</v>
      </c>
      <c r="C13" s="130"/>
      <c r="D13" s="130"/>
      <c r="E13" s="130"/>
      <c r="F13" s="130"/>
      <c r="G13" s="131"/>
      <c r="I13" s="8">
        <v>5</v>
      </c>
    </row>
    <row r="14" spans="2:139" ht="7.5" customHeight="1" x14ac:dyDescent="0.2">
      <c r="B14" s="148"/>
      <c r="C14" s="68"/>
      <c r="D14" s="133"/>
      <c r="E14" s="133"/>
      <c r="F14" s="204" t="s">
        <v>4</v>
      </c>
      <c r="G14" s="203" t="s">
        <v>5</v>
      </c>
    </row>
    <row r="15" spans="2:139" ht="41.25" customHeight="1" thickBot="1" x14ac:dyDescent="0.25">
      <c r="B15" s="149"/>
      <c r="C15" s="68"/>
      <c r="D15" s="71"/>
      <c r="E15" s="71"/>
      <c r="F15" s="211"/>
      <c r="G15" s="212"/>
    </row>
    <row r="16" spans="2:139" ht="90" customHeight="1" thickBot="1" x14ac:dyDescent="0.25">
      <c r="B16" s="160" t="s">
        <v>11</v>
      </c>
      <c r="C16" s="213" t="s">
        <v>98</v>
      </c>
      <c r="D16" s="213"/>
      <c r="E16" s="214"/>
      <c r="F16" s="63" t="s">
        <v>2</v>
      </c>
      <c r="G16" s="81"/>
      <c r="H16" s="8">
        <f>IF($F16=$H$11,50,IF($F16=$H$12,0,error))</f>
        <v>0</v>
      </c>
    </row>
    <row r="17" spans="2:8" s="8" customFormat="1" ht="105" customHeight="1" thickBot="1" x14ac:dyDescent="0.25">
      <c r="B17" s="77" t="s">
        <v>12</v>
      </c>
      <c r="C17" s="189" t="s">
        <v>99</v>
      </c>
      <c r="D17" s="189"/>
      <c r="E17" s="190"/>
      <c r="F17" s="63">
        <v>2</v>
      </c>
      <c r="G17" s="81"/>
      <c r="H17" s="8">
        <f>IF(F17=$I$9,0,IF(F17=$I$10,10,IF(F17=$I$11,25,IF(F17=$I$12,40,IF(F17=$I$13,50,error)))))</f>
        <v>10</v>
      </c>
    </row>
    <row r="18" spans="2:8" ht="146.25" customHeight="1" thickBot="1" x14ac:dyDescent="0.25">
      <c r="B18" s="77" t="s">
        <v>13</v>
      </c>
      <c r="C18" s="189" t="s">
        <v>100</v>
      </c>
      <c r="D18" s="189"/>
      <c r="E18" s="190"/>
      <c r="F18" s="63">
        <v>5</v>
      </c>
      <c r="G18" s="81"/>
      <c r="H18" s="8">
        <f>IF(F18=$I$9,0,IF(F18=$I$10,4,IF(F18=$I$11,8,IF(F18=$I$12,12,IF(F18=$I$13,15,error)))))</f>
        <v>15</v>
      </c>
    </row>
    <row r="19" spans="2:8" s="8" customFormat="1" ht="125.25" customHeight="1" thickBot="1" x14ac:dyDescent="0.25">
      <c r="B19" s="77" t="s">
        <v>14</v>
      </c>
      <c r="C19" s="189" t="s">
        <v>101</v>
      </c>
      <c r="D19" s="189"/>
      <c r="E19" s="190"/>
      <c r="F19" s="63">
        <v>5</v>
      </c>
      <c r="G19" s="81"/>
      <c r="H19" s="8">
        <f>IF(F19=$I$9,0,IF(F19=$I$10,4,IF(F19=$I$11,8,IF(F19=$I$12,12,IF(F19=$I$13,15,error)))))</f>
        <v>15</v>
      </c>
    </row>
    <row r="20" spans="2:8" s="8" customFormat="1" ht="98.25" customHeight="1" thickBot="1" x14ac:dyDescent="0.25">
      <c r="B20" s="77" t="s">
        <v>15</v>
      </c>
      <c r="C20" s="189" t="s">
        <v>126</v>
      </c>
      <c r="D20" s="189"/>
      <c r="E20" s="190"/>
      <c r="F20" s="63">
        <v>5</v>
      </c>
      <c r="G20" s="81"/>
      <c r="H20" s="8">
        <f>IF(F20=$I$9,0,IF(F20=$I$10,4,IF(F20=$I$11,8,IF(F20=$I$12,12,IF(F20=$I$13,15,error)))))</f>
        <v>15</v>
      </c>
    </row>
    <row r="21" spans="2:8" s="8" customFormat="1" ht="99.75" customHeight="1" thickBot="1" x14ac:dyDescent="0.25">
      <c r="B21" s="77" t="s">
        <v>16</v>
      </c>
      <c r="C21" s="189" t="s">
        <v>125</v>
      </c>
      <c r="D21" s="189"/>
      <c r="E21" s="190"/>
      <c r="F21" s="63">
        <v>1</v>
      </c>
      <c r="G21" s="81"/>
      <c r="H21" s="8">
        <f>IF(F21=$I$9,0,IF(F21=$I$10,-4,IF(F21=$I$11,-8,IF(F21=$I$12,-12,IF(F21=$I$13,-15,error)))))</f>
        <v>0</v>
      </c>
    </row>
    <row r="22" spans="2:8" s="8" customFormat="1" ht="13.5" thickBot="1" x14ac:dyDescent="0.25">
      <c r="B22" s="146"/>
      <c r="C22" s="147"/>
      <c r="D22" s="152"/>
      <c r="E22" s="152"/>
      <c r="F22" s="152"/>
      <c r="G22" s="82"/>
    </row>
    <row r="23" spans="2:8" s="8" customFormat="1" ht="12.6" customHeight="1" x14ac:dyDescent="0.2">
      <c r="B23" s="216" t="s">
        <v>102</v>
      </c>
      <c r="C23" s="217"/>
      <c r="D23" s="217"/>
      <c r="E23" s="217"/>
      <c r="F23" s="217"/>
      <c r="G23" s="218"/>
    </row>
    <row r="24" spans="2:8" s="8" customFormat="1" ht="12.6" customHeight="1" x14ac:dyDescent="0.2">
      <c r="B24" s="219"/>
      <c r="C24" s="220"/>
      <c r="D24" s="220"/>
      <c r="E24" s="220"/>
      <c r="F24" s="220"/>
      <c r="G24" s="221"/>
    </row>
    <row r="25" spans="2:8" s="8" customFormat="1" ht="12.6" customHeight="1" x14ac:dyDescent="0.2">
      <c r="B25" s="219"/>
      <c r="C25" s="220"/>
      <c r="D25" s="220"/>
      <c r="E25" s="220"/>
      <c r="F25" s="220"/>
      <c r="G25" s="221"/>
    </row>
    <row r="26" spans="2:8" s="8" customFormat="1" ht="12.95" customHeight="1" thickBot="1" x14ac:dyDescent="0.25">
      <c r="B26" s="219"/>
      <c r="C26" s="220"/>
      <c r="D26" s="220"/>
      <c r="E26" s="220"/>
      <c r="F26" s="220"/>
      <c r="G26" s="221"/>
    </row>
    <row r="27" spans="2:8" s="8" customFormat="1" ht="12.75" x14ac:dyDescent="0.2">
      <c r="B27" s="64" t="s">
        <v>77</v>
      </c>
      <c r="C27" s="130"/>
      <c r="D27" s="130"/>
      <c r="E27" s="130"/>
      <c r="F27" s="130"/>
      <c r="G27" s="131"/>
    </row>
    <row r="28" spans="2:8" s="8" customFormat="1" ht="6.75" customHeight="1" x14ac:dyDescent="0.2">
      <c r="B28" s="148"/>
      <c r="C28" s="68"/>
      <c r="D28" s="133"/>
      <c r="E28" s="133"/>
      <c r="F28" s="204" t="s">
        <v>4</v>
      </c>
      <c r="G28" s="203" t="s">
        <v>5</v>
      </c>
    </row>
    <row r="29" spans="2:8" s="8" customFormat="1" ht="43.5" customHeight="1" thickBot="1" x14ac:dyDescent="0.25">
      <c r="B29" s="149"/>
      <c r="C29" s="68"/>
      <c r="D29" s="71"/>
      <c r="E29" s="71"/>
      <c r="F29" s="211"/>
      <c r="G29" s="212"/>
    </row>
    <row r="30" spans="2:8" s="8" customFormat="1" ht="162" customHeight="1" thickBot="1" x14ac:dyDescent="0.25">
      <c r="B30" s="160" t="s">
        <v>18</v>
      </c>
      <c r="C30" s="213" t="s">
        <v>122</v>
      </c>
      <c r="D30" s="213"/>
      <c r="E30" s="214"/>
      <c r="F30" s="63">
        <v>5</v>
      </c>
      <c r="G30" s="81"/>
      <c r="H30" s="8">
        <f>IF(F30=$I$9,0,IF(F30=$I$10,4,IF(F30=$I$11,6,IF(F30=$I$12,18,IF(F30=$I$13,10,error)))))</f>
        <v>10</v>
      </c>
    </row>
    <row r="31" spans="2:8" s="8" customFormat="1" ht="96.75" customHeight="1" thickBot="1" x14ac:dyDescent="0.25">
      <c r="B31" s="77" t="s">
        <v>19</v>
      </c>
      <c r="C31" s="189" t="s">
        <v>104</v>
      </c>
      <c r="D31" s="189"/>
      <c r="E31" s="190"/>
      <c r="F31" s="63" t="s">
        <v>1</v>
      </c>
      <c r="G31" s="81"/>
      <c r="H31" s="8">
        <f>IF(F31=$H$11,5,IF(F31=$H$12,0,error))</f>
        <v>5</v>
      </c>
    </row>
    <row r="32" spans="2:8" s="8" customFormat="1" ht="15.75" thickBot="1" x14ac:dyDescent="0.3">
      <c r="B32" s="78"/>
      <c r="C32" s="79"/>
      <c r="D32" s="80"/>
      <c r="E32" s="80"/>
      <c r="F32" s="158"/>
      <c r="G32" s="154"/>
    </row>
    <row r="33" spans="2:9" s="8" customFormat="1" ht="12.6" customHeight="1" x14ac:dyDescent="0.2">
      <c r="B33" s="216" t="s">
        <v>105</v>
      </c>
      <c r="C33" s="217"/>
      <c r="D33" s="217"/>
      <c r="E33" s="217"/>
      <c r="F33" s="217"/>
      <c r="G33" s="218"/>
    </row>
    <row r="34" spans="2:9" s="8" customFormat="1" ht="12.6" customHeight="1" x14ac:dyDescent="0.2">
      <c r="B34" s="219"/>
      <c r="C34" s="220"/>
      <c r="D34" s="220"/>
      <c r="E34" s="220"/>
      <c r="F34" s="220"/>
      <c r="G34" s="221"/>
    </row>
    <row r="35" spans="2:9" s="8" customFormat="1" ht="12.6" customHeight="1" x14ac:dyDescent="0.2">
      <c r="B35" s="219"/>
      <c r="C35" s="220"/>
      <c r="D35" s="220"/>
      <c r="E35" s="220"/>
      <c r="F35" s="220"/>
      <c r="G35" s="221"/>
    </row>
    <row r="36" spans="2:9" s="8" customFormat="1" ht="12.95" customHeight="1" thickBot="1" x14ac:dyDescent="0.25">
      <c r="B36" s="219"/>
      <c r="C36" s="220"/>
      <c r="D36" s="220"/>
      <c r="E36" s="220"/>
      <c r="F36" s="220"/>
      <c r="G36" s="221"/>
    </row>
    <row r="37" spans="2:9" s="8" customFormat="1" ht="18" customHeight="1" x14ac:dyDescent="0.2">
      <c r="B37" s="64" t="s">
        <v>77</v>
      </c>
      <c r="C37" s="65"/>
      <c r="D37" s="65"/>
      <c r="E37" s="65"/>
      <c r="F37" s="65"/>
      <c r="G37" s="66"/>
    </row>
    <row r="38" spans="2:9" s="8" customFormat="1" ht="8.25" customHeight="1" x14ac:dyDescent="0.2">
      <c r="B38" s="148"/>
      <c r="C38" s="68"/>
      <c r="D38" s="133"/>
      <c r="E38" s="133"/>
      <c r="F38" s="204" t="s">
        <v>4</v>
      </c>
      <c r="G38" s="203" t="s">
        <v>5</v>
      </c>
    </row>
    <row r="39" spans="2:9" s="8" customFormat="1" ht="42" customHeight="1" thickBot="1" x14ac:dyDescent="0.25">
      <c r="B39" s="149"/>
      <c r="C39" s="68"/>
      <c r="D39" s="71"/>
      <c r="E39" s="71"/>
      <c r="F39" s="224"/>
      <c r="G39" s="225"/>
    </row>
    <row r="40" spans="2:9" s="8" customFormat="1" ht="153.75" customHeight="1" thickBot="1" x14ac:dyDescent="0.25">
      <c r="B40" s="161">
        <v>3</v>
      </c>
      <c r="C40" s="213" t="s">
        <v>123</v>
      </c>
      <c r="D40" s="213"/>
      <c r="E40" s="214"/>
      <c r="F40" s="63">
        <v>3</v>
      </c>
      <c r="G40" s="81"/>
      <c r="H40" s="8">
        <f>IF(F40=$I$9,0,IF(F40=$I$10,4,IF(F40=$I$11,8,IF(F40=$I$12,12,IF(F40=$I$13,15,error)))))</f>
        <v>8</v>
      </c>
      <c r="I40" s="11"/>
    </row>
    <row r="41" spans="2:9" s="8" customFormat="1" ht="15.75" thickBot="1" x14ac:dyDescent="0.3">
      <c r="B41" s="78"/>
      <c r="C41" s="79"/>
      <c r="D41" s="80"/>
      <c r="E41" s="80"/>
      <c r="F41" s="158"/>
      <c r="G41" s="154"/>
    </row>
    <row r="42" spans="2:9" s="8" customFormat="1" ht="12.6" customHeight="1" x14ac:dyDescent="0.2">
      <c r="B42" s="216" t="s">
        <v>107</v>
      </c>
      <c r="C42" s="217"/>
      <c r="D42" s="217"/>
      <c r="E42" s="217"/>
      <c r="F42" s="217"/>
      <c r="G42" s="218"/>
    </row>
    <row r="43" spans="2:9" s="8" customFormat="1" ht="12.6" customHeight="1" x14ac:dyDescent="0.2">
      <c r="B43" s="219"/>
      <c r="C43" s="220"/>
      <c r="D43" s="220"/>
      <c r="E43" s="220"/>
      <c r="F43" s="220"/>
      <c r="G43" s="221"/>
    </row>
    <row r="44" spans="2:9" s="8" customFormat="1" ht="12.6" customHeight="1" x14ac:dyDescent="0.2">
      <c r="B44" s="219"/>
      <c r="C44" s="220"/>
      <c r="D44" s="220"/>
      <c r="E44" s="220"/>
      <c r="F44" s="220"/>
      <c r="G44" s="221"/>
    </row>
    <row r="45" spans="2:9" s="8" customFormat="1" ht="12.95" customHeight="1" thickBot="1" x14ac:dyDescent="0.25">
      <c r="B45" s="219"/>
      <c r="C45" s="220"/>
      <c r="D45" s="220"/>
      <c r="E45" s="220"/>
      <c r="F45" s="220"/>
      <c r="G45" s="221"/>
    </row>
    <row r="46" spans="2:9" s="8" customFormat="1" ht="12.75" x14ac:dyDescent="0.2">
      <c r="B46" s="64" t="s">
        <v>77</v>
      </c>
      <c r="C46" s="130"/>
      <c r="D46" s="130"/>
      <c r="E46" s="130"/>
      <c r="F46" s="130"/>
      <c r="G46" s="131"/>
    </row>
    <row r="47" spans="2:9" s="8" customFormat="1" ht="6.75" customHeight="1" x14ac:dyDescent="0.2">
      <c r="B47" s="148"/>
      <c r="C47" s="68"/>
      <c r="D47" s="133"/>
      <c r="E47" s="133"/>
      <c r="F47" s="204" t="s">
        <v>4</v>
      </c>
      <c r="G47" s="203" t="s">
        <v>5</v>
      </c>
    </row>
    <row r="48" spans="2:9" s="8" customFormat="1" ht="43.5" customHeight="1" thickBot="1" x14ac:dyDescent="0.25">
      <c r="B48" s="149"/>
      <c r="C48" s="68"/>
      <c r="D48" s="71"/>
      <c r="E48" s="71"/>
      <c r="F48" s="211"/>
      <c r="G48" s="212"/>
    </row>
    <row r="49" spans="2:8" s="8" customFormat="1" ht="115.5" customHeight="1" thickBot="1" x14ac:dyDescent="0.25">
      <c r="B49" s="160" t="s">
        <v>8</v>
      </c>
      <c r="C49" s="213" t="s">
        <v>115</v>
      </c>
      <c r="D49" s="213"/>
      <c r="E49" s="214"/>
      <c r="F49" s="63">
        <v>4</v>
      </c>
      <c r="G49" s="81"/>
      <c r="H49" s="8">
        <f>IF(F49=$I$9,0,IF(F49=$I$10,4,IF(F49=$I$11,8,IF(F49=$I$12,12,IF(F49=$I$13,15,error)))))</f>
        <v>12</v>
      </c>
    </row>
    <row r="50" spans="2:8" s="8" customFormat="1" ht="147" customHeight="1" thickBot="1" x14ac:dyDescent="0.25">
      <c r="B50" s="77" t="s">
        <v>9</v>
      </c>
      <c r="C50" s="213" t="s">
        <v>109</v>
      </c>
      <c r="D50" s="213"/>
      <c r="E50" s="214"/>
      <c r="F50" s="63">
        <v>3</v>
      </c>
      <c r="G50" s="81"/>
      <c r="H50" s="8">
        <f>IF(F50=$I$9,0,IF(F50=$I$10,4,IF(F50=$I$11,8,IF(F50=$I$12,12,IF(F50=$I$13,15,error)))))</f>
        <v>8</v>
      </c>
    </row>
    <row r="51" spans="2:8" s="8" customFormat="1" ht="116.25" customHeight="1" thickBot="1" x14ac:dyDescent="0.25">
      <c r="B51" s="77" t="s">
        <v>10</v>
      </c>
      <c r="C51" s="213" t="s">
        <v>116</v>
      </c>
      <c r="D51" s="213"/>
      <c r="E51" s="214"/>
      <c r="F51" s="63">
        <v>5</v>
      </c>
      <c r="G51" s="81"/>
      <c r="H51" s="8">
        <f>IF(F51=$I$9,0,IF(F51=$I$10,4,IF(F51=$I$11,8,IF(F51=$I$12,12,IF(F51=$I$13,15,error)))))</f>
        <v>15</v>
      </c>
    </row>
    <row r="52" spans="2:8" s="8" customFormat="1" ht="15.75" thickBot="1" x14ac:dyDescent="0.3">
      <c r="B52" s="78"/>
      <c r="C52" s="79"/>
      <c r="D52" s="80"/>
      <c r="E52" s="80"/>
      <c r="F52" s="158"/>
      <c r="G52" s="82"/>
    </row>
    <row r="53" spans="2:8" s="8" customFormat="1" ht="12.6" customHeight="1" x14ac:dyDescent="0.2">
      <c r="B53" s="216" t="s">
        <v>111</v>
      </c>
      <c r="C53" s="217"/>
      <c r="D53" s="217"/>
      <c r="E53" s="217"/>
      <c r="F53" s="217"/>
      <c r="G53" s="218"/>
    </row>
    <row r="54" spans="2:8" s="8" customFormat="1" ht="12.6" customHeight="1" x14ac:dyDescent="0.2">
      <c r="B54" s="219"/>
      <c r="C54" s="220"/>
      <c r="D54" s="220"/>
      <c r="E54" s="220"/>
      <c r="F54" s="220"/>
      <c r="G54" s="221"/>
    </row>
    <row r="55" spans="2:8" s="8" customFormat="1" ht="12.6" customHeight="1" x14ac:dyDescent="0.2">
      <c r="B55" s="219"/>
      <c r="C55" s="220"/>
      <c r="D55" s="220"/>
      <c r="E55" s="220"/>
      <c r="F55" s="220"/>
      <c r="G55" s="221"/>
    </row>
    <row r="56" spans="2:8" s="8" customFormat="1" ht="12.95" customHeight="1" thickBot="1" x14ac:dyDescent="0.25">
      <c r="B56" s="219"/>
      <c r="C56" s="220"/>
      <c r="D56" s="220"/>
      <c r="E56" s="220"/>
      <c r="F56" s="220"/>
      <c r="G56" s="221"/>
    </row>
    <row r="57" spans="2:8" s="8" customFormat="1" ht="12.75" x14ac:dyDescent="0.2">
      <c r="B57" s="64" t="s">
        <v>77</v>
      </c>
      <c r="C57" s="130"/>
      <c r="D57" s="130"/>
      <c r="E57" s="130"/>
      <c r="F57" s="130"/>
      <c r="G57" s="131"/>
    </row>
    <row r="58" spans="2:8" s="8" customFormat="1" ht="6" customHeight="1" x14ac:dyDescent="0.2">
      <c r="B58" s="148"/>
      <c r="C58" s="68"/>
      <c r="D58" s="133"/>
      <c r="E58" s="133"/>
      <c r="F58" s="204" t="s">
        <v>4</v>
      </c>
      <c r="G58" s="203" t="s">
        <v>5</v>
      </c>
    </row>
    <row r="59" spans="2:8" s="8" customFormat="1" ht="42.75" customHeight="1" thickBot="1" x14ac:dyDescent="0.25">
      <c r="B59" s="149"/>
      <c r="C59" s="68"/>
      <c r="D59" s="71"/>
      <c r="E59" s="71"/>
      <c r="F59" s="211"/>
      <c r="G59" s="212"/>
    </row>
    <row r="60" spans="2:8" s="8" customFormat="1" ht="84" customHeight="1" thickBot="1" x14ac:dyDescent="0.25">
      <c r="B60" s="160" t="s">
        <v>17</v>
      </c>
      <c r="C60" s="213" t="s">
        <v>112</v>
      </c>
      <c r="D60" s="213"/>
      <c r="E60" s="214"/>
      <c r="F60" s="63">
        <v>2</v>
      </c>
      <c r="G60" s="81"/>
      <c r="H60" s="8">
        <f>IF(F60=$I$9,0,IF(F60=$I$10,4,IF(F60=$I$11,6,IF(F60=$I$12,8,IF(F60=$I$13,10,error)))))</f>
        <v>4</v>
      </c>
    </row>
    <row r="61" spans="2:8" s="8" customFormat="1" ht="13.5" thickBot="1" x14ac:dyDescent="0.25">
      <c r="B61" s="186" t="s">
        <v>7</v>
      </c>
      <c r="C61" s="187"/>
      <c r="D61" s="187"/>
      <c r="E61" s="187"/>
      <c r="F61" s="187"/>
      <c r="G61" s="188"/>
    </row>
    <row r="62" spans="2:8" s="8" customFormat="1" x14ac:dyDescent="0.2">
      <c r="B62" s="5" t="s">
        <v>6</v>
      </c>
      <c r="C62" s="3"/>
      <c r="D62" s="1"/>
      <c r="E62" s="4"/>
      <c r="F62" s="1"/>
      <c r="G62" s="1"/>
    </row>
    <row r="64" spans="2:8" s="8" customFormat="1" ht="15.75" x14ac:dyDescent="0.2">
      <c r="B64" s="215"/>
      <c r="C64" s="215"/>
      <c r="D64" s="1"/>
      <c r="E64" s="4"/>
      <c r="F64" s="1"/>
      <c r="G64" s="1"/>
    </row>
  </sheetData>
  <mergeCells count="32">
    <mergeCell ref="B42:G45"/>
    <mergeCell ref="F47:F48"/>
    <mergeCell ref="G47:G48"/>
    <mergeCell ref="C49:E49"/>
    <mergeCell ref="C21:E21"/>
    <mergeCell ref="B23:G26"/>
    <mergeCell ref="F28:F29"/>
    <mergeCell ref="G28:G29"/>
    <mergeCell ref="C30:E30"/>
    <mergeCell ref="C31:E31"/>
    <mergeCell ref="B33:G36"/>
    <mergeCell ref="F38:F39"/>
    <mergeCell ref="G38:G39"/>
    <mergeCell ref="C40:E40"/>
    <mergeCell ref="C16:E16"/>
    <mergeCell ref="C17:E17"/>
    <mergeCell ref="C18:E18"/>
    <mergeCell ref="C19:E19"/>
    <mergeCell ref="C20:E20"/>
    <mergeCell ref="B2:G5"/>
    <mergeCell ref="B7:G8"/>
    <mergeCell ref="B9:G12"/>
    <mergeCell ref="F14:F15"/>
    <mergeCell ref="G14:G15"/>
    <mergeCell ref="C60:E60"/>
    <mergeCell ref="B61:G61"/>
    <mergeCell ref="B64:C64"/>
    <mergeCell ref="C50:E50"/>
    <mergeCell ref="C51:E51"/>
    <mergeCell ref="B53:G56"/>
    <mergeCell ref="F58:F59"/>
    <mergeCell ref="G58:G59"/>
  </mergeCells>
  <dataValidations count="3">
    <dataValidation type="textLength" allowBlank="1" showInputMessage="1" showErrorMessage="1" sqref="G40:H41 G30:H32 G60:H60 G16:H21 G49:H51" xr:uid="{5D683408-8B28-41B1-8227-1C2C4900191A}">
      <formula1>0</formula1>
      <formula2>999</formula2>
    </dataValidation>
    <dataValidation type="list" allowBlank="1" showInputMessage="1" showErrorMessage="1" errorTitle="Invalid entry?" error="Please hit &quot;Cancel&quot; then select &quot;Yes&quot; or &quot;No&quot; from the drop-down list" sqref="F41 F31:F32 F16" xr:uid="{B3B3DB4C-C9E5-46BF-A3D7-72E90C55A3FE}">
      <formula1>"Yes,No"</formula1>
    </dataValidation>
    <dataValidation type="list" allowBlank="1" showInputMessage="1" showErrorMessage="1" errorTitle="Invalid entry?" error="Please hit &quot;Cancel&quot; then select &quot;Yes&quot; or &quot;No&quot; from the drop-down list" sqref="F30 F40 F60 F17:F21 F49:F51" xr:uid="{4658C601-852D-4D51-851C-C6B0B194ED75}">
      <formula1>"1,2,3,4,5"</formula1>
    </dataValidation>
  </dataValidations>
  <pageMargins left="0.7" right="0.7" top="0.75" bottom="0.75" header="0.3" footer="0.3"/>
  <pageSetup paperSize="9" scale="1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04BFF-A2CC-4EF8-B30A-02DACC193861}">
  <dimension ref="A1:BA141"/>
  <sheetViews>
    <sheetView workbookViewId="0">
      <selection activeCell="B4" sqref="B4"/>
    </sheetView>
  </sheetViews>
  <sheetFormatPr defaultRowHeight="15" x14ac:dyDescent="0.25"/>
  <cols>
    <col min="1" max="1" width="1.7109375" style="16" customWidth="1"/>
    <col min="2" max="2" width="173.5703125" customWidth="1"/>
    <col min="3" max="53" width="8.7109375" style="16"/>
  </cols>
  <sheetData>
    <row r="1" spans="1:2" ht="9.9499999999999993" customHeight="1" x14ac:dyDescent="0.25"/>
    <row r="2" spans="1:2" ht="57" customHeight="1" x14ac:dyDescent="0.25">
      <c r="B2" s="45" t="s">
        <v>57</v>
      </c>
    </row>
    <row r="3" spans="1:2" s="24" customFormat="1" ht="4.5" customHeight="1" x14ac:dyDescent="0.25">
      <c r="A3" s="16"/>
      <c r="B3" s="55"/>
    </row>
    <row r="4" spans="1:2" ht="257.25" customHeight="1" x14ac:dyDescent="0.25">
      <c r="B4" s="54" t="s">
        <v>80</v>
      </c>
    </row>
    <row r="5" spans="1:2" s="16" customFormat="1" x14ac:dyDescent="0.25"/>
    <row r="6" spans="1:2" s="16" customFormat="1" x14ac:dyDescent="0.25"/>
    <row r="7" spans="1:2" s="16" customFormat="1" x14ac:dyDescent="0.25"/>
    <row r="8" spans="1:2" s="16" customFormat="1" x14ac:dyDescent="0.25">
      <c r="B8" s="28"/>
    </row>
    <row r="9" spans="1:2" s="16" customFormat="1" x14ac:dyDescent="0.25"/>
    <row r="10" spans="1:2" s="16" customFormat="1" x14ac:dyDescent="0.25"/>
    <row r="11" spans="1:2" s="16" customFormat="1" x14ac:dyDescent="0.25"/>
    <row r="12" spans="1:2" s="16" customFormat="1" x14ac:dyDescent="0.25"/>
    <row r="13" spans="1:2" s="16" customFormat="1" x14ac:dyDescent="0.25"/>
    <row r="14" spans="1:2" s="16" customFormat="1" x14ac:dyDescent="0.25"/>
    <row r="15" spans="1:2" s="16" customFormat="1" x14ac:dyDescent="0.25"/>
    <row r="16" spans="1:2" s="16" customFormat="1" x14ac:dyDescent="0.25"/>
    <row r="17" s="16" customFormat="1" x14ac:dyDescent="0.25"/>
    <row r="18" s="16" customFormat="1" x14ac:dyDescent="0.25"/>
    <row r="19" s="16" customFormat="1" x14ac:dyDescent="0.25"/>
    <row r="20" s="16" customFormat="1" x14ac:dyDescent="0.25"/>
    <row r="21" s="16" customFormat="1" x14ac:dyDescent="0.25"/>
    <row r="22" s="16" customFormat="1" x14ac:dyDescent="0.25"/>
    <row r="23" s="16" customFormat="1" x14ac:dyDescent="0.25"/>
    <row r="24" s="16" customFormat="1" x14ac:dyDescent="0.25"/>
    <row r="25" s="16" customFormat="1" x14ac:dyDescent="0.25"/>
    <row r="26" s="16" customFormat="1" x14ac:dyDescent="0.25"/>
    <row r="27" s="16" customFormat="1" x14ac:dyDescent="0.25"/>
    <row r="28" s="16" customFormat="1" x14ac:dyDescent="0.25"/>
    <row r="29" s="16" customFormat="1" x14ac:dyDescent="0.25"/>
    <row r="30" s="16" customFormat="1" x14ac:dyDescent="0.25"/>
    <row r="31" s="16" customFormat="1" x14ac:dyDescent="0.25"/>
    <row r="32" s="16" customFormat="1" x14ac:dyDescent="0.25"/>
    <row r="33" s="16" customFormat="1" x14ac:dyDescent="0.25"/>
    <row r="34" s="16" customFormat="1" x14ac:dyDescent="0.25"/>
    <row r="35" s="16" customFormat="1" x14ac:dyDescent="0.25"/>
    <row r="36" s="16" customFormat="1" x14ac:dyDescent="0.25"/>
    <row r="37" s="16" customFormat="1" x14ac:dyDescent="0.25"/>
    <row r="38" s="16" customFormat="1" x14ac:dyDescent="0.25"/>
    <row r="39" s="16" customFormat="1" x14ac:dyDescent="0.25"/>
    <row r="40" s="16" customFormat="1" x14ac:dyDescent="0.25"/>
    <row r="41" s="16" customFormat="1" x14ac:dyDescent="0.25"/>
    <row r="42" s="16" customFormat="1" x14ac:dyDescent="0.25"/>
    <row r="43" s="16" customFormat="1" x14ac:dyDescent="0.25"/>
    <row r="44" s="16" customFormat="1" x14ac:dyDescent="0.25"/>
    <row r="45" s="16" customFormat="1" x14ac:dyDescent="0.25"/>
    <row r="46" s="16" customFormat="1" x14ac:dyDescent="0.25"/>
    <row r="47" s="16" customFormat="1" x14ac:dyDescent="0.25"/>
    <row r="48"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FCA43-3DB3-4263-BF12-FCC4E4DBEBB7}">
  <sheetPr>
    <pageSetUpPr fitToPage="1"/>
  </sheetPr>
  <dimension ref="B1:EI64"/>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50</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2.75" x14ac:dyDescent="0.2">
      <c r="B13" s="64" t="s">
        <v>77</v>
      </c>
      <c r="C13" s="130"/>
      <c r="D13" s="130"/>
      <c r="E13" s="130"/>
      <c r="F13" s="130"/>
      <c r="G13" s="131"/>
      <c r="I13" s="8">
        <v>5</v>
      </c>
    </row>
    <row r="14" spans="2:139" ht="6" customHeight="1" x14ac:dyDescent="0.2">
      <c r="B14" s="148"/>
      <c r="C14" s="68"/>
      <c r="D14" s="133"/>
      <c r="E14" s="133"/>
      <c r="F14" s="204" t="s">
        <v>4</v>
      </c>
      <c r="G14" s="203" t="s">
        <v>5</v>
      </c>
    </row>
    <row r="15" spans="2:139" ht="45" customHeight="1" thickBot="1" x14ac:dyDescent="0.25">
      <c r="B15" s="149"/>
      <c r="C15" s="68"/>
      <c r="D15" s="71"/>
      <c r="E15" s="71"/>
      <c r="F15" s="211"/>
      <c r="G15" s="212"/>
    </row>
    <row r="16" spans="2:139" ht="90" customHeight="1" thickBot="1" x14ac:dyDescent="0.25">
      <c r="B16" s="160" t="s">
        <v>11</v>
      </c>
      <c r="C16" s="213" t="s">
        <v>98</v>
      </c>
      <c r="D16" s="213"/>
      <c r="E16" s="214"/>
      <c r="F16" s="63" t="s">
        <v>2</v>
      </c>
      <c r="G16" s="81"/>
      <c r="H16" s="8">
        <f>IF($F16=$H$11,50,IF($F16=$H$12,0,error))</f>
        <v>0</v>
      </c>
    </row>
    <row r="17" spans="2:8" s="8" customFormat="1" ht="102.75" customHeight="1" thickBot="1" x14ac:dyDescent="0.25">
      <c r="B17" s="77" t="s">
        <v>12</v>
      </c>
      <c r="C17" s="189" t="s">
        <v>99</v>
      </c>
      <c r="D17" s="189"/>
      <c r="E17" s="190"/>
      <c r="F17" s="63">
        <v>1</v>
      </c>
      <c r="G17" s="81"/>
      <c r="H17" s="8">
        <f>IF(F17=$I$9,0,IF(F17=$I$10,10,IF(F17=$I$11,25,IF(F17=$I$12,40,IF(F17=$I$13,50,error)))))</f>
        <v>0</v>
      </c>
    </row>
    <row r="18" spans="2:8" ht="147.75" customHeight="1" thickBot="1" x14ac:dyDescent="0.25">
      <c r="B18" s="77" t="s">
        <v>13</v>
      </c>
      <c r="C18" s="189" t="s">
        <v>100</v>
      </c>
      <c r="D18" s="189"/>
      <c r="E18" s="190"/>
      <c r="F18" s="63">
        <v>1</v>
      </c>
      <c r="G18" s="81"/>
      <c r="H18" s="8">
        <f>IF(F18=$I$9,0,IF(F18=$I$10,4,IF(F18=$I$11,8,IF(F18=$I$12,12,IF(F18=$I$13,15,error)))))</f>
        <v>0</v>
      </c>
    </row>
    <row r="19" spans="2:8" s="8" customFormat="1" ht="123.75" customHeight="1" thickBot="1" x14ac:dyDescent="0.25">
      <c r="B19" s="77" t="s">
        <v>14</v>
      </c>
      <c r="C19" s="189" t="s">
        <v>101</v>
      </c>
      <c r="D19" s="189"/>
      <c r="E19" s="190"/>
      <c r="F19" s="63">
        <v>1</v>
      </c>
      <c r="G19" s="81"/>
      <c r="H19" s="8">
        <f>IF(F19=$I$9,0,IF(F19=$I$10,4,IF(F19=$I$11,8,IF(F19=$I$12,12,IF(F19=$I$13,15,error)))))</f>
        <v>0</v>
      </c>
    </row>
    <row r="20" spans="2:8" s="8" customFormat="1" ht="96" customHeight="1" thickBot="1" x14ac:dyDescent="0.25">
      <c r="B20" s="77" t="s">
        <v>15</v>
      </c>
      <c r="C20" s="189" t="s">
        <v>126</v>
      </c>
      <c r="D20" s="189"/>
      <c r="E20" s="190"/>
      <c r="F20" s="63">
        <v>2</v>
      </c>
      <c r="G20" s="81"/>
      <c r="H20" s="8">
        <f>IF(F20=$I$9,0,IF(F20=$I$10,4,IF(F20=$I$11,8,IF(F20=$I$12,12,IF(F20=$I$13,15,error)))))</f>
        <v>4</v>
      </c>
    </row>
    <row r="21" spans="2:8" s="8" customFormat="1" ht="93.75" customHeight="1" thickBot="1" x14ac:dyDescent="0.25">
      <c r="B21" s="77" t="s">
        <v>16</v>
      </c>
      <c r="C21" s="189" t="s">
        <v>125</v>
      </c>
      <c r="D21" s="189"/>
      <c r="E21" s="190"/>
      <c r="F21" s="63">
        <v>1</v>
      </c>
      <c r="G21" s="81"/>
      <c r="H21" s="8">
        <f>IF(F21=$I$9,0,IF(F21=$I$10,-4,IF(F21=$I$11,-8,IF(F21=$I$12,-12,IF(F21=$I$13,-15,error)))))</f>
        <v>0</v>
      </c>
    </row>
    <row r="22" spans="2:8" s="8" customFormat="1" ht="15.75" thickBot="1" x14ac:dyDescent="0.3">
      <c r="B22" s="78"/>
      <c r="C22" s="79"/>
      <c r="D22" s="80"/>
      <c r="E22" s="80"/>
      <c r="F22" s="80"/>
      <c r="G22" s="82"/>
    </row>
    <row r="23" spans="2:8" s="8" customFormat="1" ht="12.6" customHeight="1" x14ac:dyDescent="0.2">
      <c r="B23" s="216" t="s">
        <v>102</v>
      </c>
      <c r="C23" s="217"/>
      <c r="D23" s="217"/>
      <c r="E23" s="217"/>
      <c r="F23" s="217"/>
      <c r="G23" s="218"/>
    </row>
    <row r="24" spans="2:8" s="8" customFormat="1" ht="12.6" customHeight="1" x14ac:dyDescent="0.2">
      <c r="B24" s="219"/>
      <c r="C24" s="220"/>
      <c r="D24" s="220"/>
      <c r="E24" s="220"/>
      <c r="F24" s="220"/>
      <c r="G24" s="221"/>
    </row>
    <row r="25" spans="2:8" s="8" customFormat="1" ht="12.6" customHeight="1" x14ac:dyDescent="0.2">
      <c r="B25" s="219"/>
      <c r="C25" s="220"/>
      <c r="D25" s="220"/>
      <c r="E25" s="220"/>
      <c r="F25" s="220"/>
      <c r="G25" s="221"/>
    </row>
    <row r="26" spans="2:8" s="8" customFormat="1" ht="12.95" customHeight="1" thickBot="1" x14ac:dyDescent="0.25">
      <c r="B26" s="219"/>
      <c r="C26" s="220"/>
      <c r="D26" s="220"/>
      <c r="E26" s="220"/>
      <c r="F26" s="220"/>
      <c r="G26" s="221"/>
    </row>
    <row r="27" spans="2:8" s="8" customFormat="1" ht="12.75" x14ac:dyDescent="0.2">
      <c r="B27" s="64" t="s">
        <v>77</v>
      </c>
      <c r="C27" s="130"/>
      <c r="D27" s="130"/>
      <c r="E27" s="130"/>
      <c r="F27" s="130"/>
      <c r="G27" s="131"/>
    </row>
    <row r="28" spans="2:8" s="8" customFormat="1" ht="6.75" customHeight="1" x14ac:dyDescent="0.2">
      <c r="B28" s="148"/>
      <c r="C28" s="68"/>
      <c r="D28" s="133"/>
      <c r="E28" s="133"/>
      <c r="F28" s="204" t="s">
        <v>4</v>
      </c>
      <c r="G28" s="203" t="s">
        <v>5</v>
      </c>
    </row>
    <row r="29" spans="2:8" s="8" customFormat="1" ht="42.75" customHeight="1" thickBot="1" x14ac:dyDescent="0.25">
      <c r="B29" s="149"/>
      <c r="C29" s="68"/>
      <c r="D29" s="71"/>
      <c r="E29" s="71"/>
      <c r="F29" s="211"/>
      <c r="G29" s="212"/>
    </row>
    <row r="30" spans="2:8" s="8" customFormat="1" ht="168.75" customHeight="1" thickBot="1" x14ac:dyDescent="0.25">
      <c r="B30" s="77" t="s">
        <v>18</v>
      </c>
      <c r="C30" s="189" t="s">
        <v>103</v>
      </c>
      <c r="D30" s="189"/>
      <c r="E30" s="190"/>
      <c r="F30" s="63">
        <v>2</v>
      </c>
      <c r="G30" s="81"/>
      <c r="H30" s="8">
        <f>IF(F30=$I$9,0,IF(F30=$I$10,4,IF(F30=$I$11,6,IF(F30=$I$12,18,IF(F30=$I$13,10,error)))))</f>
        <v>4</v>
      </c>
    </row>
    <row r="31" spans="2:8" s="8" customFormat="1" ht="94.5" customHeight="1" thickBot="1" x14ac:dyDescent="0.25">
      <c r="B31" s="77" t="s">
        <v>19</v>
      </c>
      <c r="C31" s="189" t="s">
        <v>104</v>
      </c>
      <c r="D31" s="189"/>
      <c r="E31" s="190"/>
      <c r="F31" s="63" t="s">
        <v>2</v>
      </c>
      <c r="G31" s="81"/>
      <c r="H31" s="8">
        <f>IF(F31=$H$11,5,IF(F31=$H$12,0,error))</f>
        <v>0</v>
      </c>
    </row>
    <row r="32" spans="2:8" s="8" customFormat="1" ht="15.75" thickBot="1" x14ac:dyDescent="0.3">
      <c r="B32" s="78"/>
      <c r="C32" s="79"/>
      <c r="D32" s="80"/>
      <c r="E32" s="80"/>
      <c r="F32" s="158"/>
      <c r="G32" s="154"/>
    </row>
    <row r="33" spans="2:9" s="8" customFormat="1" ht="12.6" customHeight="1" x14ac:dyDescent="0.2">
      <c r="B33" s="216" t="s">
        <v>105</v>
      </c>
      <c r="C33" s="217"/>
      <c r="D33" s="217"/>
      <c r="E33" s="217"/>
      <c r="F33" s="217"/>
      <c r="G33" s="218"/>
    </row>
    <row r="34" spans="2:9" s="8" customFormat="1" ht="12.6" customHeight="1" x14ac:dyDescent="0.2">
      <c r="B34" s="219"/>
      <c r="C34" s="220"/>
      <c r="D34" s="220"/>
      <c r="E34" s="220"/>
      <c r="F34" s="220"/>
      <c r="G34" s="221"/>
    </row>
    <row r="35" spans="2:9" s="8" customFormat="1" ht="12.6" customHeight="1" x14ac:dyDescent="0.2">
      <c r="B35" s="219"/>
      <c r="C35" s="220"/>
      <c r="D35" s="220"/>
      <c r="E35" s="220"/>
      <c r="F35" s="220"/>
      <c r="G35" s="221"/>
    </row>
    <row r="36" spans="2:9" s="8" customFormat="1" ht="12.95" customHeight="1" thickBot="1" x14ac:dyDescent="0.25">
      <c r="B36" s="219"/>
      <c r="C36" s="220"/>
      <c r="D36" s="220"/>
      <c r="E36" s="220"/>
      <c r="F36" s="220"/>
      <c r="G36" s="221"/>
    </row>
    <row r="37" spans="2:9" s="8" customFormat="1" ht="12.75" x14ac:dyDescent="0.2">
      <c r="B37" s="64" t="s">
        <v>77</v>
      </c>
      <c r="C37" s="130"/>
      <c r="D37" s="130"/>
      <c r="E37" s="130"/>
      <c r="F37" s="130"/>
      <c r="G37" s="131"/>
    </row>
    <row r="38" spans="2:9" s="8" customFormat="1" ht="8.25" customHeight="1" x14ac:dyDescent="0.2">
      <c r="B38" s="148"/>
      <c r="C38" s="68"/>
      <c r="D38" s="133"/>
      <c r="E38" s="133"/>
      <c r="F38" s="204" t="s">
        <v>4</v>
      </c>
      <c r="G38" s="203" t="s">
        <v>5</v>
      </c>
    </row>
    <row r="39" spans="2:9" s="8" customFormat="1" ht="42" customHeight="1" thickBot="1" x14ac:dyDescent="0.25">
      <c r="B39" s="149"/>
      <c r="C39" s="68"/>
      <c r="D39" s="71"/>
      <c r="E39" s="71"/>
      <c r="F39" s="211"/>
      <c r="G39" s="212"/>
    </row>
    <row r="40" spans="2:9" s="8" customFormat="1" ht="148.5" customHeight="1" thickBot="1" x14ac:dyDescent="0.25">
      <c r="B40" s="161">
        <v>3</v>
      </c>
      <c r="C40" s="213" t="s">
        <v>106</v>
      </c>
      <c r="D40" s="213"/>
      <c r="E40" s="214"/>
      <c r="F40" s="63">
        <v>1</v>
      </c>
      <c r="G40" s="81"/>
      <c r="H40" s="8">
        <f>IF(F40=$I$9,0,IF(F40=$I$10,4,IF(F40=$I$11,8,IF(F40=$I$12,12,IF(F40=$I$13,15,error)))))</f>
        <v>0</v>
      </c>
      <c r="I40" s="11"/>
    </row>
    <row r="41" spans="2:9" s="8" customFormat="1" ht="13.5" thickBot="1" x14ac:dyDescent="0.25">
      <c r="B41" s="146"/>
      <c r="C41" s="147"/>
      <c r="D41" s="152"/>
      <c r="E41" s="152"/>
      <c r="F41" s="153"/>
      <c r="G41" s="154"/>
    </row>
    <row r="42" spans="2:9" s="8" customFormat="1" ht="12.6" customHeight="1" x14ac:dyDescent="0.2">
      <c r="B42" s="216" t="s">
        <v>107</v>
      </c>
      <c r="C42" s="217"/>
      <c r="D42" s="217"/>
      <c r="E42" s="217"/>
      <c r="F42" s="217"/>
      <c r="G42" s="218"/>
    </row>
    <row r="43" spans="2:9" s="8" customFormat="1" ht="12.6" customHeight="1" x14ac:dyDescent="0.2">
      <c r="B43" s="219"/>
      <c r="C43" s="220"/>
      <c r="D43" s="220"/>
      <c r="E43" s="220"/>
      <c r="F43" s="220"/>
      <c r="G43" s="221"/>
    </row>
    <row r="44" spans="2:9" s="8" customFormat="1" ht="12.6" customHeight="1" x14ac:dyDescent="0.2">
      <c r="B44" s="219"/>
      <c r="C44" s="220"/>
      <c r="D44" s="220"/>
      <c r="E44" s="220"/>
      <c r="F44" s="220"/>
      <c r="G44" s="221"/>
    </row>
    <row r="45" spans="2:9" s="8" customFormat="1" ht="12.95" customHeight="1" thickBot="1" x14ac:dyDescent="0.25">
      <c r="B45" s="219"/>
      <c r="C45" s="220"/>
      <c r="D45" s="220"/>
      <c r="E45" s="220"/>
      <c r="F45" s="220"/>
      <c r="G45" s="221"/>
    </row>
    <row r="46" spans="2:9" s="8" customFormat="1" ht="12.75" x14ac:dyDescent="0.2">
      <c r="B46" s="64" t="s">
        <v>77</v>
      </c>
      <c r="C46" s="130"/>
      <c r="D46" s="130"/>
      <c r="E46" s="130"/>
      <c r="F46" s="130"/>
      <c r="G46" s="131"/>
    </row>
    <row r="47" spans="2:9" s="8" customFormat="1" ht="7.5" customHeight="1" x14ac:dyDescent="0.2">
      <c r="B47" s="148"/>
      <c r="C47" s="68"/>
      <c r="D47" s="133"/>
      <c r="E47" s="133"/>
      <c r="F47" s="204" t="s">
        <v>4</v>
      </c>
      <c r="G47" s="203" t="s">
        <v>5</v>
      </c>
    </row>
    <row r="48" spans="2:9" s="8" customFormat="1" ht="42.75" customHeight="1" thickBot="1" x14ac:dyDescent="0.25">
      <c r="B48" s="149"/>
      <c r="C48" s="68"/>
      <c r="D48" s="71"/>
      <c r="E48" s="71"/>
      <c r="F48" s="224"/>
      <c r="G48" s="225"/>
    </row>
    <row r="49" spans="2:8" s="8" customFormat="1" ht="111" customHeight="1" thickBot="1" x14ac:dyDescent="0.25">
      <c r="B49" s="160" t="s">
        <v>8</v>
      </c>
      <c r="C49" s="213" t="s">
        <v>115</v>
      </c>
      <c r="D49" s="213"/>
      <c r="E49" s="214"/>
      <c r="F49" s="63">
        <v>3</v>
      </c>
      <c r="G49" s="81"/>
      <c r="H49" s="8">
        <f>IF(F49=$I$9,0,IF(F49=$I$10,4,IF(F49=$I$11,8,IF(F49=$I$12,12,IF(F49=$I$13,15,error)))))</f>
        <v>8</v>
      </c>
    </row>
    <row r="50" spans="2:8" s="8" customFormat="1" ht="153" customHeight="1" thickBot="1" x14ac:dyDescent="0.25">
      <c r="B50" s="77" t="s">
        <v>9</v>
      </c>
      <c r="C50" s="213" t="s">
        <v>109</v>
      </c>
      <c r="D50" s="213"/>
      <c r="E50" s="214"/>
      <c r="F50" s="63">
        <v>3</v>
      </c>
      <c r="G50" s="81"/>
      <c r="H50" s="8">
        <f>IF(F50=$I$9,0,IF(F50=$I$10,4,IF(F50=$I$11,8,IF(F50=$I$12,12,IF(F50=$I$13,15,error)))))</f>
        <v>8</v>
      </c>
    </row>
    <row r="51" spans="2:8" s="8" customFormat="1" ht="107.25" customHeight="1" thickBot="1" x14ac:dyDescent="0.25">
      <c r="B51" s="77" t="s">
        <v>10</v>
      </c>
      <c r="C51" s="213" t="s">
        <v>110</v>
      </c>
      <c r="D51" s="213"/>
      <c r="E51" s="214"/>
      <c r="F51" s="63">
        <v>3</v>
      </c>
      <c r="G51" s="81"/>
      <c r="H51" s="8">
        <f>IF(F51=$I$9,0,IF(F51=$I$10,4,IF(F51=$I$11,8,IF(F51=$I$12,12,IF(F51=$I$13,15,error)))))</f>
        <v>8</v>
      </c>
    </row>
    <row r="52" spans="2:8" s="8" customFormat="1" ht="15.75" thickBot="1" x14ac:dyDescent="0.3">
      <c r="B52" s="78"/>
      <c r="C52" s="79"/>
      <c r="D52" s="80"/>
      <c r="E52" s="80"/>
      <c r="F52" s="158"/>
      <c r="G52" s="82"/>
    </row>
    <row r="53" spans="2:8" s="8" customFormat="1" ht="12.6" customHeight="1" x14ac:dyDescent="0.2">
      <c r="B53" s="216" t="s">
        <v>111</v>
      </c>
      <c r="C53" s="217"/>
      <c r="D53" s="217"/>
      <c r="E53" s="217"/>
      <c r="F53" s="217"/>
      <c r="G53" s="218"/>
    </row>
    <row r="54" spans="2:8" s="8" customFormat="1" ht="12.6" customHeight="1" x14ac:dyDescent="0.2">
      <c r="B54" s="219"/>
      <c r="C54" s="220"/>
      <c r="D54" s="220"/>
      <c r="E54" s="220"/>
      <c r="F54" s="220"/>
      <c r="G54" s="221"/>
    </row>
    <row r="55" spans="2:8" s="8" customFormat="1" ht="12.6" customHeight="1" x14ac:dyDescent="0.2">
      <c r="B55" s="219"/>
      <c r="C55" s="220"/>
      <c r="D55" s="220"/>
      <c r="E55" s="220"/>
      <c r="F55" s="220"/>
      <c r="G55" s="221"/>
    </row>
    <row r="56" spans="2:8" s="8" customFormat="1" ht="12.95" customHeight="1" thickBot="1" x14ac:dyDescent="0.25">
      <c r="B56" s="219"/>
      <c r="C56" s="220"/>
      <c r="D56" s="220"/>
      <c r="E56" s="220"/>
      <c r="F56" s="220"/>
      <c r="G56" s="221"/>
    </row>
    <row r="57" spans="2:8" s="8" customFormat="1" ht="15" customHeight="1" x14ac:dyDescent="0.2">
      <c r="B57" s="64" t="s">
        <v>77</v>
      </c>
      <c r="C57" s="65"/>
      <c r="D57" s="65"/>
      <c r="E57" s="65"/>
      <c r="F57" s="65"/>
      <c r="G57" s="66"/>
    </row>
    <row r="58" spans="2:8" s="8" customFormat="1" ht="7.5" customHeight="1" x14ac:dyDescent="0.2">
      <c r="B58" s="148"/>
      <c r="C58" s="68"/>
      <c r="D58" s="133"/>
      <c r="E58" s="133"/>
      <c r="F58" s="204" t="s">
        <v>4</v>
      </c>
      <c r="G58" s="203" t="s">
        <v>5</v>
      </c>
    </row>
    <row r="59" spans="2:8" s="8" customFormat="1" ht="43.5" customHeight="1" thickBot="1" x14ac:dyDescent="0.25">
      <c r="B59" s="149"/>
      <c r="C59" s="68"/>
      <c r="D59" s="71"/>
      <c r="E59" s="71"/>
      <c r="F59" s="211"/>
      <c r="G59" s="212"/>
    </row>
    <row r="60" spans="2:8" s="8" customFormat="1" ht="113.25" customHeight="1" thickBot="1" x14ac:dyDescent="0.25">
      <c r="B60" s="160" t="s">
        <v>17</v>
      </c>
      <c r="C60" s="213" t="s">
        <v>112</v>
      </c>
      <c r="D60" s="213"/>
      <c r="E60" s="214"/>
      <c r="F60" s="63">
        <v>1</v>
      </c>
      <c r="G60" s="81"/>
      <c r="H60" s="8">
        <f>IF(F60=$I$9,0,IF(F60=$I$10,4,IF(F60=$I$11,6,IF(F60=$I$12,8,IF(F60=$I$13,10,error)))))</f>
        <v>0</v>
      </c>
    </row>
    <row r="61" spans="2:8" s="8" customFormat="1" ht="13.5" thickBot="1" x14ac:dyDescent="0.25">
      <c r="B61" s="186" t="s">
        <v>7</v>
      </c>
      <c r="C61" s="187"/>
      <c r="D61" s="187"/>
      <c r="E61" s="187"/>
      <c r="F61" s="187"/>
      <c r="G61" s="188"/>
    </row>
    <row r="62" spans="2:8" s="8" customFormat="1" x14ac:dyDescent="0.2">
      <c r="B62" s="5" t="s">
        <v>6</v>
      </c>
      <c r="C62" s="3"/>
      <c r="D62" s="1"/>
      <c r="E62" s="4"/>
      <c r="F62" s="1"/>
      <c r="G62" s="1"/>
    </row>
    <row r="64" spans="2:8" s="8" customFormat="1" ht="15.75" x14ac:dyDescent="0.2">
      <c r="B64" s="215"/>
      <c r="C64" s="215"/>
      <c r="D64" s="1"/>
      <c r="E64" s="4"/>
      <c r="F64" s="1"/>
      <c r="G64" s="1"/>
    </row>
  </sheetData>
  <mergeCells count="32">
    <mergeCell ref="B42:G45"/>
    <mergeCell ref="F47:F48"/>
    <mergeCell ref="G47:G48"/>
    <mergeCell ref="C49:E49"/>
    <mergeCell ref="C21:E21"/>
    <mergeCell ref="B23:G26"/>
    <mergeCell ref="F28:F29"/>
    <mergeCell ref="G28:G29"/>
    <mergeCell ref="C30:E30"/>
    <mergeCell ref="C31:E31"/>
    <mergeCell ref="B33:G36"/>
    <mergeCell ref="F38:F39"/>
    <mergeCell ref="G38:G39"/>
    <mergeCell ref="C40:E40"/>
    <mergeCell ref="C16:E16"/>
    <mergeCell ref="C17:E17"/>
    <mergeCell ref="C18:E18"/>
    <mergeCell ref="C19:E19"/>
    <mergeCell ref="C20:E20"/>
    <mergeCell ref="B2:G5"/>
    <mergeCell ref="B7:G8"/>
    <mergeCell ref="B9:G12"/>
    <mergeCell ref="F14:F15"/>
    <mergeCell ref="G14:G15"/>
    <mergeCell ref="C60:E60"/>
    <mergeCell ref="B61:G61"/>
    <mergeCell ref="B64:C64"/>
    <mergeCell ref="C50:E50"/>
    <mergeCell ref="C51:E51"/>
    <mergeCell ref="B53:G56"/>
    <mergeCell ref="F58:F59"/>
    <mergeCell ref="G58:G59"/>
  </mergeCells>
  <dataValidations count="3">
    <dataValidation type="list" allowBlank="1" showInputMessage="1" showErrorMessage="1" errorTitle="Invalid entry?" error="Please hit &quot;Cancel&quot; then select &quot;Yes&quot; or &quot;No&quot; from the drop-down list" sqref="F41 F31:F32 F16" xr:uid="{A3FEFBEC-88EE-4A07-8AC8-3BE35C06D453}">
      <formula1>"Yes,No"</formula1>
    </dataValidation>
    <dataValidation type="textLength" allowBlank="1" showInputMessage="1" showErrorMessage="1" sqref="G40:H41 G30:H32 G60:H60 G16:H21 G49:H51" xr:uid="{B2E51E0A-23C2-4E3E-A0FD-4B8C0F4A415C}">
      <formula1>0</formula1>
      <formula2>999</formula2>
    </dataValidation>
    <dataValidation type="list" allowBlank="1" showInputMessage="1" showErrorMessage="1" errorTitle="Invalid entry?" error="Please hit &quot;Cancel&quot; then select &quot;Yes&quot; or &quot;No&quot; from the drop-down list" sqref="F30 F40 F60 F17:F21 F49:F51" xr:uid="{C7ABF10C-C145-4430-BD74-5BA109F59B07}">
      <formula1>"1,2,3,4,5"</formula1>
    </dataValidation>
  </dataValidations>
  <pageMargins left="0.7" right="0.7" top="0.75" bottom="0.75" header="0.3" footer="0.3"/>
  <pageSetup paperSize="9" scale="10"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12A0E-B718-4017-82B8-E381A84FCAC7}">
  <sheetPr>
    <pageSetUpPr fitToPage="1"/>
  </sheetPr>
  <dimension ref="B1:EI64"/>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51</v>
      </c>
      <c r="F6" s="20"/>
      <c r="G6" s="21"/>
    </row>
    <row r="7" spans="2:139" s="10" customFormat="1" ht="12.6" customHeight="1" x14ac:dyDescent="0.2">
      <c r="B7" s="197" t="s">
        <v>120</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6.5" customHeight="1" x14ac:dyDescent="0.2">
      <c r="B13" s="64" t="s">
        <v>77</v>
      </c>
      <c r="C13" s="130"/>
      <c r="D13" s="130"/>
      <c r="E13" s="130"/>
      <c r="F13" s="130"/>
      <c r="G13" s="131"/>
      <c r="I13" s="8">
        <v>5</v>
      </c>
    </row>
    <row r="14" spans="2:139" ht="3.75" customHeight="1" x14ac:dyDescent="0.2">
      <c r="B14" s="148"/>
      <c r="C14" s="68"/>
      <c r="D14" s="133"/>
      <c r="E14" s="133"/>
      <c r="F14" s="204" t="s">
        <v>4</v>
      </c>
      <c r="G14" s="203" t="s">
        <v>5</v>
      </c>
    </row>
    <row r="15" spans="2:139" ht="45" customHeight="1" thickBot="1" x14ac:dyDescent="0.25">
      <c r="B15" s="149"/>
      <c r="C15" s="68"/>
      <c r="D15" s="71"/>
      <c r="E15" s="71"/>
      <c r="F15" s="211"/>
      <c r="G15" s="212"/>
    </row>
    <row r="16" spans="2:139" ht="84.75" customHeight="1" thickBot="1" x14ac:dyDescent="0.25">
      <c r="B16" s="160" t="s">
        <v>11</v>
      </c>
      <c r="C16" s="213" t="s">
        <v>98</v>
      </c>
      <c r="D16" s="213"/>
      <c r="E16" s="214"/>
      <c r="F16" s="63" t="s">
        <v>2</v>
      </c>
      <c r="G16" s="81"/>
      <c r="H16" s="8">
        <f>IF($F16=$H$11,50,IF($F16=$H$12,0,error))</f>
        <v>0</v>
      </c>
    </row>
    <row r="17" spans="2:8" s="8" customFormat="1" ht="100.5" customHeight="1" thickBot="1" x14ac:dyDescent="0.25">
      <c r="B17" s="77" t="s">
        <v>12</v>
      </c>
      <c r="C17" s="189" t="s">
        <v>99</v>
      </c>
      <c r="D17" s="189"/>
      <c r="E17" s="190"/>
      <c r="F17" s="63">
        <v>2</v>
      </c>
      <c r="G17" s="81"/>
      <c r="H17" s="8">
        <f>IF(F17=$I$9,0,IF(F17=$I$10,10,IF(F17=$I$11,25,IF(F17=$I$12,40,IF(F17=$I$13,50,error)))))</f>
        <v>10</v>
      </c>
    </row>
    <row r="18" spans="2:8" ht="147.75" customHeight="1" thickBot="1" x14ac:dyDescent="0.25">
      <c r="B18" s="77" t="s">
        <v>13</v>
      </c>
      <c r="C18" s="189" t="s">
        <v>100</v>
      </c>
      <c r="D18" s="189"/>
      <c r="E18" s="190"/>
      <c r="F18" s="63">
        <v>2</v>
      </c>
      <c r="G18" s="81"/>
      <c r="H18" s="8">
        <f>IF(F18=$I$9,0,IF(F18=$I$10,4,IF(F18=$I$11,8,IF(F18=$I$12,12,IF(F18=$I$13,15,error)))))</f>
        <v>4</v>
      </c>
    </row>
    <row r="19" spans="2:8" s="8" customFormat="1" ht="118.5" customHeight="1" thickBot="1" x14ac:dyDescent="0.25">
      <c r="B19" s="77" t="s">
        <v>14</v>
      </c>
      <c r="C19" s="189" t="s">
        <v>101</v>
      </c>
      <c r="D19" s="189"/>
      <c r="E19" s="190"/>
      <c r="F19" s="63">
        <v>5</v>
      </c>
      <c r="G19" s="81"/>
      <c r="H19" s="8">
        <f>IF(F19=$I$9,0,IF(F19=$I$10,4,IF(F19=$I$11,8,IF(F19=$I$12,12,IF(F19=$I$13,15,error)))))</f>
        <v>15</v>
      </c>
    </row>
    <row r="20" spans="2:8" s="8" customFormat="1" ht="93" customHeight="1" thickBot="1" x14ac:dyDescent="0.25">
      <c r="B20" s="77" t="s">
        <v>15</v>
      </c>
      <c r="C20" s="189" t="s">
        <v>126</v>
      </c>
      <c r="D20" s="189"/>
      <c r="E20" s="190"/>
      <c r="F20" s="63">
        <v>5</v>
      </c>
      <c r="G20" s="81"/>
      <c r="H20" s="8">
        <f>IF(F20=$I$9,0,IF(F20=$I$10,4,IF(F20=$I$11,8,IF(F20=$I$12,12,IF(F20=$I$13,15,error)))))</f>
        <v>15</v>
      </c>
    </row>
    <row r="21" spans="2:8" s="8" customFormat="1" ht="92.25" customHeight="1" thickBot="1" x14ac:dyDescent="0.25">
      <c r="B21" s="77" t="s">
        <v>16</v>
      </c>
      <c r="C21" s="189" t="s">
        <v>125</v>
      </c>
      <c r="D21" s="189"/>
      <c r="E21" s="190"/>
      <c r="F21" s="63">
        <v>2</v>
      </c>
      <c r="G21" s="81"/>
      <c r="H21" s="8">
        <f>IF(F21=$I$9,0,IF(F21=$I$10,-4,IF(F21=$I$11,-8,IF(F21=$I$12,-12,IF(F21=$I$13,-15,error)))))</f>
        <v>-4</v>
      </c>
    </row>
    <row r="22" spans="2:8" s="8" customFormat="1" ht="15.75" thickBot="1" x14ac:dyDescent="0.3">
      <c r="B22" s="78"/>
      <c r="C22" s="79"/>
      <c r="D22" s="80"/>
      <c r="E22" s="80"/>
      <c r="F22" s="80"/>
      <c r="G22" s="82"/>
    </row>
    <row r="23" spans="2:8" s="8" customFormat="1" ht="12.6" customHeight="1" x14ac:dyDescent="0.2">
      <c r="B23" s="216" t="s">
        <v>102</v>
      </c>
      <c r="C23" s="217"/>
      <c r="D23" s="217"/>
      <c r="E23" s="217"/>
      <c r="F23" s="217"/>
      <c r="G23" s="218"/>
    </row>
    <row r="24" spans="2:8" s="8" customFormat="1" ht="12.6" customHeight="1" x14ac:dyDescent="0.2">
      <c r="B24" s="219"/>
      <c r="C24" s="220"/>
      <c r="D24" s="220"/>
      <c r="E24" s="220"/>
      <c r="F24" s="220"/>
      <c r="G24" s="221"/>
    </row>
    <row r="25" spans="2:8" s="8" customFormat="1" ht="12.6" customHeight="1" x14ac:dyDescent="0.2">
      <c r="B25" s="219"/>
      <c r="C25" s="220"/>
      <c r="D25" s="220"/>
      <c r="E25" s="220"/>
      <c r="F25" s="220"/>
      <c r="G25" s="221"/>
    </row>
    <row r="26" spans="2:8" s="8" customFormat="1" ht="12.95" customHeight="1" thickBot="1" x14ac:dyDescent="0.25">
      <c r="B26" s="219"/>
      <c r="C26" s="220"/>
      <c r="D26" s="220"/>
      <c r="E26" s="220"/>
      <c r="F26" s="220"/>
      <c r="G26" s="221"/>
    </row>
    <row r="27" spans="2:8" s="8" customFormat="1" ht="17.25" customHeight="1" x14ac:dyDescent="0.2">
      <c r="B27" s="64" t="s">
        <v>77</v>
      </c>
      <c r="C27" s="130"/>
      <c r="D27" s="130"/>
      <c r="E27" s="130"/>
      <c r="F27" s="130"/>
      <c r="G27" s="131"/>
    </row>
    <row r="28" spans="2:8" s="8" customFormat="1" ht="2.25" customHeight="1" x14ac:dyDescent="0.2">
      <c r="B28" s="148"/>
      <c r="C28" s="68"/>
      <c r="D28" s="133"/>
      <c r="E28" s="133"/>
      <c r="F28" s="204" t="s">
        <v>4</v>
      </c>
      <c r="G28" s="203" t="s">
        <v>5</v>
      </c>
    </row>
    <row r="29" spans="2:8" s="8" customFormat="1" ht="46.5" customHeight="1" thickBot="1" x14ac:dyDescent="0.25">
      <c r="B29" s="149"/>
      <c r="C29" s="68"/>
      <c r="D29" s="71"/>
      <c r="E29" s="71"/>
      <c r="F29" s="211"/>
      <c r="G29" s="212"/>
    </row>
    <row r="30" spans="2:8" s="8" customFormat="1" ht="171" customHeight="1" thickBot="1" x14ac:dyDescent="0.25">
      <c r="B30" s="160" t="s">
        <v>18</v>
      </c>
      <c r="C30" s="213" t="s">
        <v>103</v>
      </c>
      <c r="D30" s="213"/>
      <c r="E30" s="214"/>
      <c r="F30" s="63">
        <v>5</v>
      </c>
      <c r="G30" s="81"/>
      <c r="H30" s="8">
        <f>IF(F30=$I$9,0,IF(F30=$I$10,4,IF(F30=$I$11,6,IF(F30=$I$12,18,IF(F30=$I$13,10,error)))))</f>
        <v>10</v>
      </c>
    </row>
    <row r="31" spans="2:8" s="8" customFormat="1" ht="90" customHeight="1" thickBot="1" x14ac:dyDescent="0.25">
      <c r="B31" s="77" t="s">
        <v>19</v>
      </c>
      <c r="C31" s="189" t="s">
        <v>104</v>
      </c>
      <c r="D31" s="189"/>
      <c r="E31" s="190"/>
      <c r="F31" s="63" t="s">
        <v>1</v>
      </c>
      <c r="G31" s="81"/>
      <c r="H31" s="8">
        <f>IF(F31=$H$11,5,IF(F31=$H$12,0,error))</f>
        <v>5</v>
      </c>
    </row>
    <row r="32" spans="2:8" s="8" customFormat="1" ht="15.75" thickBot="1" x14ac:dyDescent="0.3">
      <c r="B32" s="78"/>
      <c r="C32" s="79"/>
      <c r="D32" s="80"/>
      <c r="E32" s="80"/>
      <c r="F32" s="158"/>
      <c r="G32" s="154"/>
    </row>
    <row r="33" spans="2:9" s="8" customFormat="1" ht="12.6" customHeight="1" x14ac:dyDescent="0.2">
      <c r="B33" s="216" t="s">
        <v>105</v>
      </c>
      <c r="C33" s="217"/>
      <c r="D33" s="217"/>
      <c r="E33" s="217"/>
      <c r="F33" s="217"/>
      <c r="G33" s="218"/>
    </row>
    <row r="34" spans="2:9" s="8" customFormat="1" ht="12.6" customHeight="1" x14ac:dyDescent="0.2">
      <c r="B34" s="219"/>
      <c r="C34" s="220"/>
      <c r="D34" s="220"/>
      <c r="E34" s="220"/>
      <c r="F34" s="220"/>
      <c r="G34" s="221"/>
    </row>
    <row r="35" spans="2:9" s="8" customFormat="1" ht="12.6" customHeight="1" x14ac:dyDescent="0.2">
      <c r="B35" s="219"/>
      <c r="C35" s="220"/>
      <c r="D35" s="220"/>
      <c r="E35" s="220"/>
      <c r="F35" s="220"/>
      <c r="G35" s="221"/>
    </row>
    <row r="36" spans="2:9" s="8" customFormat="1" ht="12.95" customHeight="1" thickBot="1" x14ac:dyDescent="0.25">
      <c r="B36" s="219"/>
      <c r="C36" s="220"/>
      <c r="D36" s="220"/>
      <c r="E36" s="220"/>
      <c r="F36" s="220"/>
      <c r="G36" s="221"/>
    </row>
    <row r="37" spans="2:9" s="8" customFormat="1" ht="15.75" customHeight="1" x14ac:dyDescent="0.2">
      <c r="B37" s="64" t="s">
        <v>77</v>
      </c>
      <c r="C37" s="130"/>
      <c r="D37" s="130"/>
      <c r="E37" s="130"/>
      <c r="F37" s="130"/>
      <c r="G37" s="131"/>
    </row>
    <row r="38" spans="2:9" s="8" customFormat="1" ht="5.25" customHeight="1" x14ac:dyDescent="0.2">
      <c r="B38" s="148"/>
      <c r="C38" s="68"/>
      <c r="D38" s="133"/>
      <c r="E38" s="133"/>
      <c r="F38" s="204" t="s">
        <v>4</v>
      </c>
      <c r="G38" s="203" t="s">
        <v>5</v>
      </c>
    </row>
    <row r="39" spans="2:9" s="8" customFormat="1" ht="45" customHeight="1" thickBot="1" x14ac:dyDescent="0.25">
      <c r="B39" s="149"/>
      <c r="C39" s="68"/>
      <c r="D39" s="71"/>
      <c r="E39" s="71"/>
      <c r="F39" s="211"/>
      <c r="G39" s="212"/>
    </row>
    <row r="40" spans="2:9" s="8" customFormat="1" ht="137.25" customHeight="1" thickBot="1" x14ac:dyDescent="0.25">
      <c r="B40" s="161">
        <v>3</v>
      </c>
      <c r="C40" s="213" t="s">
        <v>106</v>
      </c>
      <c r="D40" s="213"/>
      <c r="E40" s="214"/>
      <c r="F40" s="63">
        <v>5</v>
      </c>
      <c r="G40" s="81"/>
      <c r="H40" s="8">
        <f>IF(F40=$I$9,0,IF(F40=$I$10,4,IF(F40=$I$11,8,IF(F40=$I$12,12,IF(F40=$I$13,15,error)))))</f>
        <v>15</v>
      </c>
      <c r="I40" s="11"/>
    </row>
    <row r="41" spans="2:9" s="8" customFormat="1" ht="15.75" thickBot="1" x14ac:dyDescent="0.3">
      <c r="B41" s="78"/>
      <c r="C41" s="79"/>
      <c r="D41" s="80"/>
      <c r="E41" s="80"/>
      <c r="F41" s="158"/>
      <c r="G41" s="154"/>
    </row>
    <row r="42" spans="2:9" s="8" customFormat="1" ht="12.6" customHeight="1" x14ac:dyDescent="0.2">
      <c r="B42" s="216" t="s">
        <v>107</v>
      </c>
      <c r="C42" s="217"/>
      <c r="D42" s="217"/>
      <c r="E42" s="217"/>
      <c r="F42" s="217"/>
      <c r="G42" s="218"/>
    </row>
    <row r="43" spans="2:9" s="8" customFormat="1" ht="12.6" customHeight="1" x14ac:dyDescent="0.2">
      <c r="B43" s="219"/>
      <c r="C43" s="220"/>
      <c r="D43" s="220"/>
      <c r="E43" s="220"/>
      <c r="F43" s="220"/>
      <c r="G43" s="221"/>
    </row>
    <row r="44" spans="2:9" s="8" customFormat="1" ht="12.6" customHeight="1" x14ac:dyDescent="0.2">
      <c r="B44" s="219"/>
      <c r="C44" s="220"/>
      <c r="D44" s="220"/>
      <c r="E44" s="220"/>
      <c r="F44" s="220"/>
      <c r="G44" s="221"/>
    </row>
    <row r="45" spans="2:9" s="8" customFormat="1" ht="12.95" customHeight="1" thickBot="1" x14ac:dyDescent="0.25">
      <c r="B45" s="219"/>
      <c r="C45" s="220"/>
      <c r="D45" s="220"/>
      <c r="E45" s="220"/>
      <c r="F45" s="220"/>
      <c r="G45" s="221"/>
    </row>
    <row r="46" spans="2:9" s="8" customFormat="1" ht="12.75" x14ac:dyDescent="0.2">
      <c r="B46" s="64" t="s">
        <v>77</v>
      </c>
      <c r="C46" s="130"/>
      <c r="D46" s="130"/>
      <c r="E46" s="130"/>
      <c r="F46" s="130"/>
      <c r="G46" s="131"/>
    </row>
    <row r="47" spans="2:9" s="8" customFormat="1" ht="4.5" customHeight="1" x14ac:dyDescent="0.2">
      <c r="B47" s="148"/>
      <c r="C47" s="68"/>
      <c r="D47" s="133"/>
      <c r="E47" s="133"/>
      <c r="F47" s="204" t="s">
        <v>4</v>
      </c>
      <c r="G47" s="203" t="s">
        <v>5</v>
      </c>
    </row>
    <row r="48" spans="2:9" s="8" customFormat="1" ht="46.5" customHeight="1" thickBot="1" x14ac:dyDescent="0.25">
      <c r="B48" s="149"/>
      <c r="C48" s="68"/>
      <c r="D48" s="71"/>
      <c r="E48" s="71"/>
      <c r="F48" s="211"/>
      <c r="G48" s="212"/>
    </row>
    <row r="49" spans="2:8" s="8" customFormat="1" ht="107.25" customHeight="1" thickBot="1" x14ac:dyDescent="0.25">
      <c r="B49" s="160" t="s">
        <v>8</v>
      </c>
      <c r="C49" s="213" t="s">
        <v>115</v>
      </c>
      <c r="D49" s="213"/>
      <c r="E49" s="214"/>
      <c r="F49" s="63">
        <v>2</v>
      </c>
      <c r="G49" s="81"/>
      <c r="H49" s="8">
        <f>IF(F49=$I$9,0,IF(F49=$I$10,4,IF(F49=$I$11,8,IF(F49=$I$12,12,IF(F49=$I$13,15,error)))))</f>
        <v>4</v>
      </c>
    </row>
    <row r="50" spans="2:8" s="8" customFormat="1" ht="147.75" customHeight="1" thickBot="1" x14ac:dyDescent="0.25">
      <c r="B50" s="77" t="s">
        <v>9</v>
      </c>
      <c r="C50" s="213" t="s">
        <v>109</v>
      </c>
      <c r="D50" s="213"/>
      <c r="E50" s="214"/>
      <c r="F50" s="63">
        <v>3</v>
      </c>
      <c r="G50" s="81"/>
      <c r="H50" s="8">
        <f>IF(F50=$I$9,0,IF(F50=$I$10,4,IF(F50=$I$11,8,IF(F50=$I$12,12,IF(F50=$I$13,15,error)))))</f>
        <v>8</v>
      </c>
    </row>
    <row r="51" spans="2:8" s="8" customFormat="1" ht="110.25" customHeight="1" thickBot="1" x14ac:dyDescent="0.25">
      <c r="B51" s="77" t="s">
        <v>10</v>
      </c>
      <c r="C51" s="213" t="s">
        <v>116</v>
      </c>
      <c r="D51" s="213"/>
      <c r="E51" s="214"/>
      <c r="F51" s="63">
        <v>4</v>
      </c>
      <c r="G51" s="81"/>
      <c r="H51" s="8">
        <f>IF(F51=$I$9,0,IF(F51=$I$10,4,IF(F51=$I$11,8,IF(F51=$I$12,12,IF(F51=$I$13,15,error)))))</f>
        <v>12</v>
      </c>
    </row>
    <row r="52" spans="2:8" s="8" customFormat="1" ht="15.75" thickBot="1" x14ac:dyDescent="0.3">
      <c r="B52" s="78"/>
      <c r="C52" s="79"/>
      <c r="D52" s="80"/>
      <c r="E52" s="80"/>
      <c r="F52" s="158"/>
      <c r="G52" s="82"/>
    </row>
    <row r="53" spans="2:8" s="8" customFormat="1" ht="12.6" customHeight="1" x14ac:dyDescent="0.2">
      <c r="B53" s="216" t="s">
        <v>111</v>
      </c>
      <c r="C53" s="217"/>
      <c r="D53" s="217"/>
      <c r="E53" s="217"/>
      <c r="F53" s="217"/>
      <c r="G53" s="218"/>
    </row>
    <row r="54" spans="2:8" s="8" customFormat="1" ht="12.6" customHeight="1" x14ac:dyDescent="0.2">
      <c r="B54" s="219"/>
      <c r="C54" s="220"/>
      <c r="D54" s="220"/>
      <c r="E54" s="220"/>
      <c r="F54" s="220"/>
      <c r="G54" s="221"/>
    </row>
    <row r="55" spans="2:8" s="8" customFormat="1" ht="12.6" customHeight="1" x14ac:dyDescent="0.2">
      <c r="B55" s="219"/>
      <c r="C55" s="220"/>
      <c r="D55" s="220"/>
      <c r="E55" s="220"/>
      <c r="F55" s="220"/>
      <c r="G55" s="221"/>
    </row>
    <row r="56" spans="2:8" s="8" customFormat="1" ht="12.95" customHeight="1" thickBot="1" x14ac:dyDescent="0.25">
      <c r="B56" s="219"/>
      <c r="C56" s="220"/>
      <c r="D56" s="220"/>
      <c r="E56" s="220"/>
      <c r="F56" s="220"/>
      <c r="G56" s="221"/>
    </row>
    <row r="57" spans="2:8" s="8" customFormat="1" ht="12.75" x14ac:dyDescent="0.2">
      <c r="B57" s="64" t="s">
        <v>77</v>
      </c>
      <c r="C57" s="130"/>
      <c r="D57" s="130"/>
      <c r="E57" s="130"/>
      <c r="F57" s="130"/>
      <c r="G57" s="131"/>
    </row>
    <row r="58" spans="2:8" s="8" customFormat="1" ht="5.25" customHeight="1" x14ac:dyDescent="0.2">
      <c r="B58" s="148"/>
      <c r="C58" s="68"/>
      <c r="D58" s="133"/>
      <c r="E58" s="133"/>
      <c r="F58" s="204" t="s">
        <v>4</v>
      </c>
      <c r="G58" s="203" t="s">
        <v>5</v>
      </c>
    </row>
    <row r="59" spans="2:8" s="8" customFormat="1" ht="48" customHeight="1" thickBot="1" x14ac:dyDescent="0.25">
      <c r="B59" s="149"/>
      <c r="C59" s="68"/>
      <c r="D59" s="71"/>
      <c r="E59" s="71"/>
      <c r="F59" s="211"/>
      <c r="G59" s="212"/>
    </row>
    <row r="60" spans="2:8" s="8" customFormat="1" ht="89.25" customHeight="1" thickBot="1" x14ac:dyDescent="0.25">
      <c r="B60" s="160" t="s">
        <v>17</v>
      </c>
      <c r="C60" s="213" t="s">
        <v>112</v>
      </c>
      <c r="D60" s="213"/>
      <c r="E60" s="214"/>
      <c r="F60" s="63">
        <v>5</v>
      </c>
      <c r="G60" s="81"/>
      <c r="H60" s="8">
        <f>IF(F60=$I$9,0,IF(F60=$I$10,4,IF(F60=$I$11,6,IF(F60=$I$12,8,IF(F60=$I$13,10,error)))))</f>
        <v>10</v>
      </c>
    </row>
    <row r="61" spans="2:8" s="8" customFormat="1" ht="13.5" thickBot="1" x14ac:dyDescent="0.25">
      <c r="B61" s="186" t="s">
        <v>7</v>
      </c>
      <c r="C61" s="187"/>
      <c r="D61" s="187"/>
      <c r="E61" s="187"/>
      <c r="F61" s="187"/>
      <c r="G61" s="188"/>
    </row>
    <row r="62" spans="2:8" s="8" customFormat="1" x14ac:dyDescent="0.2">
      <c r="B62" s="5" t="s">
        <v>6</v>
      </c>
      <c r="C62" s="3"/>
      <c r="D62" s="1"/>
      <c r="E62" s="4"/>
      <c r="F62" s="1"/>
      <c r="G62" s="1"/>
    </row>
    <row r="64" spans="2:8" s="8" customFormat="1" ht="15.75" x14ac:dyDescent="0.2">
      <c r="B64" s="215"/>
      <c r="C64" s="215"/>
      <c r="D64" s="1"/>
      <c r="E64" s="4"/>
      <c r="F64" s="1"/>
      <c r="G64" s="1"/>
    </row>
  </sheetData>
  <mergeCells count="32">
    <mergeCell ref="B42:G45"/>
    <mergeCell ref="F47:F48"/>
    <mergeCell ref="G47:G48"/>
    <mergeCell ref="C49:E49"/>
    <mergeCell ref="C21:E21"/>
    <mergeCell ref="B23:G26"/>
    <mergeCell ref="F28:F29"/>
    <mergeCell ref="G28:G29"/>
    <mergeCell ref="C30:E30"/>
    <mergeCell ref="C31:E31"/>
    <mergeCell ref="B33:G36"/>
    <mergeCell ref="F38:F39"/>
    <mergeCell ref="G38:G39"/>
    <mergeCell ref="C40:E40"/>
    <mergeCell ref="C16:E16"/>
    <mergeCell ref="C17:E17"/>
    <mergeCell ref="C18:E18"/>
    <mergeCell ref="C19:E19"/>
    <mergeCell ref="C20:E20"/>
    <mergeCell ref="B2:G5"/>
    <mergeCell ref="B7:G8"/>
    <mergeCell ref="B9:G12"/>
    <mergeCell ref="F14:F15"/>
    <mergeCell ref="G14:G15"/>
    <mergeCell ref="C60:E60"/>
    <mergeCell ref="B61:G61"/>
    <mergeCell ref="B64:C64"/>
    <mergeCell ref="C50:E50"/>
    <mergeCell ref="C51:E51"/>
    <mergeCell ref="B53:G56"/>
    <mergeCell ref="F58:F59"/>
    <mergeCell ref="G58:G59"/>
  </mergeCells>
  <dataValidations count="3">
    <dataValidation type="list" allowBlank="1" showInputMessage="1" showErrorMessage="1" errorTitle="Invalid entry?" error="Please hit &quot;Cancel&quot; then select &quot;Yes&quot; or &quot;No&quot; from the drop-down list" sqref="F41 F31:F32 F16" xr:uid="{30A93D29-F321-4C51-B7A9-0136937BFC84}">
      <formula1>"Yes,No"</formula1>
    </dataValidation>
    <dataValidation type="textLength" allowBlank="1" showInputMessage="1" showErrorMessage="1" sqref="G40:H41 G30:H32 G60:H60 G16:H21 G49:H51" xr:uid="{C76EC2DF-36EF-482A-8C66-CDADBFD8EB97}">
      <formula1>0</formula1>
      <formula2>999</formula2>
    </dataValidation>
    <dataValidation type="list" allowBlank="1" showInputMessage="1" showErrorMessage="1" errorTitle="Invalid entry?" error="Please hit &quot;Cancel&quot; then select &quot;Yes&quot; or &quot;No&quot; from the drop-down list" sqref="F30 F40 F60 F17:F21 F49:F51" xr:uid="{3E4ED292-8DE8-402D-85ED-E440FBF64A35}">
      <formula1>"1,2,3,4,5"</formula1>
    </dataValidation>
  </dataValidations>
  <pageMargins left="0.7" right="0.7" top="0.75" bottom="0.75" header="0.3" footer="0.3"/>
  <pageSetup paperSize="9" scale="10"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421CB-DA54-441F-AE5F-EE705965B419}">
  <sheetPr>
    <pageSetUpPr fitToPage="1"/>
  </sheetPr>
  <dimension ref="B1:EI65"/>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52</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35.2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2.75" x14ac:dyDescent="0.2">
      <c r="B13" s="64" t="s">
        <v>77</v>
      </c>
      <c r="C13" s="130"/>
      <c r="D13" s="130"/>
      <c r="E13" s="130"/>
      <c r="F13" s="130"/>
      <c r="G13" s="131"/>
      <c r="I13" s="8">
        <v>5</v>
      </c>
    </row>
    <row r="14" spans="2:139" ht="5.25" customHeight="1" x14ac:dyDescent="0.2">
      <c r="B14" s="148"/>
      <c r="C14" s="68"/>
      <c r="D14" s="133"/>
      <c r="E14" s="133"/>
      <c r="F14" s="204" t="s">
        <v>4</v>
      </c>
      <c r="G14" s="203" t="s">
        <v>5</v>
      </c>
    </row>
    <row r="15" spans="2:139" ht="45.75" customHeight="1" thickBot="1" x14ac:dyDescent="0.25">
      <c r="B15" s="149"/>
      <c r="C15" s="68"/>
      <c r="D15" s="71"/>
      <c r="E15" s="71"/>
      <c r="F15" s="211"/>
      <c r="G15" s="212"/>
    </row>
    <row r="16" spans="2:139" ht="76.5" customHeight="1" thickBot="1" x14ac:dyDescent="0.25">
      <c r="B16" s="160" t="s">
        <v>11</v>
      </c>
      <c r="C16" s="213" t="s">
        <v>98</v>
      </c>
      <c r="D16" s="213"/>
      <c r="E16" s="214"/>
      <c r="F16" s="63" t="s">
        <v>2</v>
      </c>
      <c r="G16" s="81"/>
      <c r="H16" s="8">
        <f>IF($F16=$H$11,50,IF($F16=$H$12,0,error))</f>
        <v>0</v>
      </c>
    </row>
    <row r="17" spans="2:8" s="8" customFormat="1" ht="96" customHeight="1" thickBot="1" x14ac:dyDescent="0.25">
      <c r="B17" s="77" t="s">
        <v>12</v>
      </c>
      <c r="C17" s="189" t="s">
        <v>99</v>
      </c>
      <c r="D17" s="189"/>
      <c r="E17" s="190"/>
      <c r="F17" s="63">
        <v>3</v>
      </c>
      <c r="G17" s="81"/>
      <c r="H17" s="8">
        <f>IF(F17=$I$9,0,IF(F17=$I$10,10,IF(F17=$I$11,25,IF(F17=$I$12,40,IF(F17=$I$13,50,error)))))</f>
        <v>25</v>
      </c>
    </row>
    <row r="18" spans="2:8" ht="144" customHeight="1" thickBot="1" x14ac:dyDescent="0.25">
      <c r="B18" s="77" t="s">
        <v>13</v>
      </c>
      <c r="C18" s="189" t="s">
        <v>124</v>
      </c>
      <c r="D18" s="189"/>
      <c r="E18" s="190"/>
      <c r="F18" s="63">
        <v>3</v>
      </c>
      <c r="G18" s="81"/>
      <c r="H18" s="8">
        <f>IF(F18=$I$9,0,IF(F18=$I$10,4,IF(F18=$I$11,8,IF(F18=$I$12,12,IF(F18=$I$13,15,error)))))</f>
        <v>8</v>
      </c>
    </row>
    <row r="19" spans="2:8" s="8" customFormat="1" ht="117.75" customHeight="1" thickBot="1" x14ac:dyDescent="0.25">
      <c r="B19" s="77" t="s">
        <v>14</v>
      </c>
      <c r="C19" s="189" t="s">
        <v>101</v>
      </c>
      <c r="D19" s="189"/>
      <c r="E19" s="190"/>
      <c r="F19" s="63">
        <v>3</v>
      </c>
      <c r="G19" s="81"/>
      <c r="H19" s="8">
        <f>IF(F19=$I$9,0,IF(F19=$I$10,4,IF(F19=$I$11,8,IF(F19=$I$12,12,IF(F19=$I$13,15,error)))))</f>
        <v>8</v>
      </c>
    </row>
    <row r="20" spans="2:8" s="8" customFormat="1" ht="96.75" customHeight="1" thickBot="1" x14ac:dyDescent="0.25">
      <c r="B20" s="77" t="s">
        <v>15</v>
      </c>
      <c r="C20" s="189" t="s">
        <v>126</v>
      </c>
      <c r="D20" s="189"/>
      <c r="E20" s="190"/>
      <c r="F20" s="63">
        <v>5</v>
      </c>
      <c r="G20" s="81"/>
      <c r="H20" s="8">
        <f>IF(F20=$I$9,0,IF(F20=$I$10,4,IF(F20=$I$11,8,IF(F20=$I$12,12,IF(F20=$I$13,15,error)))))</f>
        <v>15</v>
      </c>
    </row>
    <row r="21" spans="2:8" s="8" customFormat="1" ht="94.5" customHeight="1" thickBot="1" x14ac:dyDescent="0.25">
      <c r="B21" s="77" t="s">
        <v>16</v>
      </c>
      <c r="C21" s="189" t="s">
        <v>125</v>
      </c>
      <c r="D21" s="189"/>
      <c r="E21" s="190"/>
      <c r="F21" s="63">
        <v>3</v>
      </c>
      <c r="G21" s="81"/>
      <c r="H21" s="8">
        <f>IF(F21=$I$9,0,IF(F21=$I$10,-4,IF(F21=$I$11,-8,IF(F21=$I$12,-12,IF(F21=$I$13,-15,error)))))</f>
        <v>-8</v>
      </c>
    </row>
    <row r="22" spans="2:8" s="8" customFormat="1" ht="15.75" thickBot="1" x14ac:dyDescent="0.3">
      <c r="B22" s="78"/>
      <c r="C22" s="79"/>
      <c r="D22" s="80"/>
      <c r="E22" s="80"/>
      <c r="F22" s="80"/>
      <c r="G22" s="82"/>
    </row>
    <row r="23" spans="2:8" s="8" customFormat="1" ht="12.6" customHeight="1" x14ac:dyDescent="0.2">
      <c r="B23" s="216" t="s">
        <v>102</v>
      </c>
      <c r="C23" s="217"/>
      <c r="D23" s="217"/>
      <c r="E23" s="217"/>
      <c r="F23" s="217"/>
      <c r="G23" s="218"/>
    </row>
    <row r="24" spans="2:8" s="8" customFormat="1" ht="12.6" customHeight="1" x14ac:dyDescent="0.2">
      <c r="B24" s="219"/>
      <c r="C24" s="220"/>
      <c r="D24" s="220"/>
      <c r="E24" s="220"/>
      <c r="F24" s="220"/>
      <c r="G24" s="221"/>
    </row>
    <row r="25" spans="2:8" s="8" customFormat="1" ht="12.6" customHeight="1" x14ac:dyDescent="0.2">
      <c r="B25" s="219"/>
      <c r="C25" s="220"/>
      <c r="D25" s="220"/>
      <c r="E25" s="220"/>
      <c r="F25" s="220"/>
      <c r="G25" s="221"/>
    </row>
    <row r="26" spans="2:8" s="8" customFormat="1" ht="12.95" customHeight="1" thickBot="1" x14ac:dyDescent="0.25">
      <c r="B26" s="219"/>
      <c r="C26" s="220"/>
      <c r="D26" s="220"/>
      <c r="E26" s="220"/>
      <c r="F26" s="220"/>
      <c r="G26" s="221"/>
    </row>
    <row r="27" spans="2:8" s="8" customFormat="1" ht="12.75" x14ac:dyDescent="0.2">
      <c r="B27" s="64" t="s">
        <v>77</v>
      </c>
      <c r="C27" s="130"/>
      <c r="D27" s="130"/>
      <c r="E27" s="130"/>
      <c r="F27" s="130"/>
      <c r="G27" s="131"/>
    </row>
    <row r="28" spans="2:8" s="8" customFormat="1" ht="9.75" customHeight="1" x14ac:dyDescent="0.2">
      <c r="B28" s="148"/>
      <c r="C28" s="68"/>
      <c r="D28" s="133"/>
      <c r="E28" s="133"/>
      <c r="F28" s="204" t="s">
        <v>4</v>
      </c>
      <c r="G28" s="203" t="s">
        <v>5</v>
      </c>
    </row>
    <row r="29" spans="2:8" s="8" customFormat="1" ht="38.25" customHeight="1" thickBot="1" x14ac:dyDescent="0.25">
      <c r="B29" s="149"/>
      <c r="C29" s="68"/>
      <c r="D29" s="71"/>
      <c r="E29" s="71"/>
      <c r="F29" s="211"/>
      <c r="G29" s="212"/>
    </row>
    <row r="30" spans="2:8" s="8" customFormat="1" ht="159.75" customHeight="1" thickBot="1" x14ac:dyDescent="0.25">
      <c r="B30" s="160" t="s">
        <v>18</v>
      </c>
      <c r="C30" s="213" t="s">
        <v>103</v>
      </c>
      <c r="D30" s="213"/>
      <c r="E30" s="214"/>
      <c r="F30" s="63">
        <v>3</v>
      </c>
      <c r="G30" s="81"/>
      <c r="H30" s="8">
        <f>IF(F30=$I$9,0,IF(F30=$I$10,4,IF(F30=$I$11,6,IF(F30=$I$12,18,IF(F30=$I$13,10,error)))))</f>
        <v>6</v>
      </c>
    </row>
    <row r="31" spans="2:8" s="8" customFormat="1" ht="90.75" customHeight="1" thickBot="1" x14ac:dyDescent="0.25">
      <c r="B31" s="77" t="s">
        <v>19</v>
      </c>
      <c r="C31" s="189" t="s">
        <v>104</v>
      </c>
      <c r="D31" s="189"/>
      <c r="E31" s="190"/>
      <c r="F31" s="63" t="s">
        <v>1</v>
      </c>
      <c r="G31" s="81"/>
      <c r="H31" s="8">
        <f>IF(F31=$H$11,5,IF(F31=$H$12,0,error))</f>
        <v>5</v>
      </c>
    </row>
    <row r="32" spans="2:8" s="8" customFormat="1" ht="15.75" thickBot="1" x14ac:dyDescent="0.3">
      <c r="B32" s="78"/>
      <c r="C32" s="79"/>
      <c r="D32" s="80"/>
      <c r="E32" s="80"/>
      <c r="F32" s="158"/>
      <c r="G32" s="154"/>
    </row>
    <row r="33" spans="2:9" s="8" customFormat="1" ht="12.6" customHeight="1" x14ac:dyDescent="0.2">
      <c r="B33" s="216" t="s">
        <v>105</v>
      </c>
      <c r="C33" s="217"/>
      <c r="D33" s="217"/>
      <c r="E33" s="217"/>
      <c r="F33" s="217"/>
      <c r="G33" s="218"/>
    </row>
    <row r="34" spans="2:9" s="8" customFormat="1" ht="12.6" customHeight="1" x14ac:dyDescent="0.2">
      <c r="B34" s="219"/>
      <c r="C34" s="220"/>
      <c r="D34" s="220"/>
      <c r="E34" s="220"/>
      <c r="F34" s="220"/>
      <c r="G34" s="221"/>
    </row>
    <row r="35" spans="2:9" s="8" customFormat="1" ht="12.6" customHeight="1" x14ac:dyDescent="0.2">
      <c r="B35" s="219"/>
      <c r="C35" s="220"/>
      <c r="D35" s="220"/>
      <c r="E35" s="220"/>
      <c r="F35" s="220"/>
      <c r="G35" s="221"/>
    </row>
    <row r="36" spans="2:9" s="8" customFormat="1" ht="12.95" customHeight="1" thickBot="1" x14ac:dyDescent="0.25">
      <c r="B36" s="219"/>
      <c r="C36" s="220"/>
      <c r="D36" s="220"/>
      <c r="E36" s="220"/>
      <c r="F36" s="220"/>
      <c r="G36" s="221"/>
    </row>
    <row r="37" spans="2:9" s="8" customFormat="1" ht="12.75" x14ac:dyDescent="0.2">
      <c r="B37" s="64" t="s">
        <v>77</v>
      </c>
      <c r="C37" s="130"/>
      <c r="D37" s="130"/>
      <c r="E37" s="130"/>
      <c r="F37" s="130"/>
      <c r="G37" s="131"/>
    </row>
    <row r="38" spans="2:9" s="8" customFormat="1" ht="4.5" customHeight="1" x14ac:dyDescent="0.2">
      <c r="B38" s="132"/>
      <c r="C38" s="155"/>
      <c r="D38" s="155"/>
      <c r="E38" s="155"/>
      <c r="F38" s="155"/>
      <c r="G38" s="156"/>
    </row>
    <row r="39" spans="2:9" s="8" customFormat="1" ht="8.25" customHeight="1" x14ac:dyDescent="0.2">
      <c r="B39" s="148"/>
      <c r="C39" s="68"/>
      <c r="D39" s="133"/>
      <c r="E39" s="133"/>
      <c r="F39" s="204" t="s">
        <v>4</v>
      </c>
      <c r="G39" s="203" t="s">
        <v>5</v>
      </c>
    </row>
    <row r="40" spans="2:9" s="8" customFormat="1" ht="41.25" customHeight="1" thickBot="1" x14ac:dyDescent="0.25">
      <c r="B40" s="149"/>
      <c r="C40" s="68"/>
      <c r="D40" s="71"/>
      <c r="E40" s="71"/>
      <c r="F40" s="211"/>
      <c r="G40" s="212"/>
    </row>
    <row r="41" spans="2:9" s="8" customFormat="1" ht="153.75" customHeight="1" thickBot="1" x14ac:dyDescent="0.25">
      <c r="B41" s="161">
        <v>3</v>
      </c>
      <c r="C41" s="213" t="s">
        <v>106</v>
      </c>
      <c r="D41" s="213"/>
      <c r="E41" s="214"/>
      <c r="F41" s="63">
        <v>3</v>
      </c>
      <c r="G41" s="81"/>
      <c r="H41" s="8">
        <f>IF(F41=$I$9,0,IF(F41=$I$10,4,IF(F41=$I$11,8,IF(F41=$I$12,12,IF(F41=$I$13,15,error)))))</f>
        <v>8</v>
      </c>
      <c r="I41" s="11"/>
    </row>
    <row r="42" spans="2:9" s="8" customFormat="1" ht="15.75" thickBot="1" x14ac:dyDescent="0.3">
      <c r="B42" s="78"/>
      <c r="C42" s="79"/>
      <c r="D42" s="80"/>
      <c r="E42" s="80"/>
      <c r="F42" s="158"/>
      <c r="G42" s="154"/>
    </row>
    <row r="43" spans="2:9" s="8" customFormat="1" ht="12.6" customHeight="1" x14ac:dyDescent="0.2">
      <c r="B43" s="216" t="s">
        <v>107</v>
      </c>
      <c r="C43" s="217"/>
      <c r="D43" s="217"/>
      <c r="E43" s="217"/>
      <c r="F43" s="217"/>
      <c r="G43" s="218"/>
    </row>
    <row r="44" spans="2:9" s="8" customFormat="1" ht="12.6" customHeight="1" x14ac:dyDescent="0.2">
      <c r="B44" s="219"/>
      <c r="C44" s="220"/>
      <c r="D44" s="220"/>
      <c r="E44" s="220"/>
      <c r="F44" s="220"/>
      <c r="G44" s="221"/>
    </row>
    <row r="45" spans="2:9" s="8" customFormat="1" ht="12.6" customHeight="1" x14ac:dyDescent="0.2">
      <c r="B45" s="219"/>
      <c r="C45" s="220"/>
      <c r="D45" s="220"/>
      <c r="E45" s="220"/>
      <c r="F45" s="220"/>
      <c r="G45" s="221"/>
    </row>
    <row r="46" spans="2:9" s="8" customFormat="1" ht="12.95" customHeight="1" thickBot="1" x14ac:dyDescent="0.25">
      <c r="B46" s="219"/>
      <c r="C46" s="220"/>
      <c r="D46" s="220"/>
      <c r="E46" s="220"/>
      <c r="F46" s="220"/>
      <c r="G46" s="221"/>
    </row>
    <row r="47" spans="2:9" s="8" customFormat="1" ht="12.75" x14ac:dyDescent="0.2">
      <c r="B47" s="64" t="s">
        <v>77</v>
      </c>
      <c r="C47" s="130"/>
      <c r="D47" s="130"/>
      <c r="E47" s="130"/>
      <c r="F47" s="130"/>
      <c r="G47" s="131"/>
    </row>
    <row r="48" spans="2:9" s="8" customFormat="1" ht="6" customHeight="1" x14ac:dyDescent="0.2">
      <c r="B48" s="148"/>
      <c r="C48" s="68"/>
      <c r="D48" s="133"/>
      <c r="E48" s="133"/>
      <c r="F48" s="204" t="s">
        <v>4</v>
      </c>
      <c r="G48" s="203" t="s">
        <v>5</v>
      </c>
    </row>
    <row r="49" spans="2:8" s="8" customFormat="1" ht="43.5" customHeight="1" thickBot="1" x14ac:dyDescent="0.25">
      <c r="B49" s="149"/>
      <c r="C49" s="68"/>
      <c r="D49" s="71"/>
      <c r="E49" s="71"/>
      <c r="F49" s="224"/>
      <c r="G49" s="225"/>
    </row>
    <row r="50" spans="2:8" s="8" customFormat="1" ht="109.5" customHeight="1" thickBot="1" x14ac:dyDescent="0.25">
      <c r="B50" s="160" t="s">
        <v>8</v>
      </c>
      <c r="C50" s="213" t="s">
        <v>113</v>
      </c>
      <c r="D50" s="213"/>
      <c r="E50" s="214"/>
      <c r="F50" s="63">
        <v>3</v>
      </c>
      <c r="G50" s="81"/>
      <c r="H50" s="8">
        <f>IF(F50=$I$9,0,IF(F50=$I$10,4,IF(F50=$I$11,8,IF(F50=$I$12,12,IF(F50=$I$13,15,error)))))</f>
        <v>8</v>
      </c>
    </row>
    <row r="51" spans="2:8" s="8" customFormat="1" ht="147" customHeight="1" thickBot="1" x14ac:dyDescent="0.25">
      <c r="B51" s="77" t="s">
        <v>9</v>
      </c>
      <c r="C51" s="213" t="s">
        <v>109</v>
      </c>
      <c r="D51" s="213"/>
      <c r="E51" s="214"/>
      <c r="F51" s="63">
        <v>3</v>
      </c>
      <c r="G51" s="81"/>
      <c r="H51" s="8">
        <f>IF(F51=$I$9,0,IF(F51=$I$10,4,IF(F51=$I$11,8,IF(F51=$I$12,12,IF(F51=$I$13,15,error)))))</f>
        <v>8</v>
      </c>
    </row>
    <row r="52" spans="2:8" s="8" customFormat="1" ht="112.5" customHeight="1" thickBot="1" x14ac:dyDescent="0.25">
      <c r="B52" s="77" t="s">
        <v>10</v>
      </c>
      <c r="C52" s="213" t="s">
        <v>116</v>
      </c>
      <c r="D52" s="213"/>
      <c r="E52" s="214"/>
      <c r="F52" s="63">
        <v>3</v>
      </c>
      <c r="G52" s="81"/>
      <c r="H52" s="8">
        <f>IF(F52=$I$9,0,IF(F52=$I$10,4,IF(F52=$I$11,8,IF(F52=$I$12,12,IF(F52=$I$13,15,error)))))</f>
        <v>8</v>
      </c>
    </row>
    <row r="53" spans="2:8" s="8" customFormat="1" ht="15.75" thickBot="1" x14ac:dyDescent="0.3">
      <c r="B53" s="78"/>
      <c r="C53" s="79"/>
      <c r="D53" s="80"/>
      <c r="E53" s="80"/>
      <c r="F53" s="158"/>
      <c r="G53" s="82"/>
    </row>
    <row r="54" spans="2:8" s="8" customFormat="1" ht="12.6" customHeight="1" x14ac:dyDescent="0.2">
      <c r="B54" s="216" t="s">
        <v>111</v>
      </c>
      <c r="C54" s="217"/>
      <c r="D54" s="217"/>
      <c r="E54" s="217"/>
      <c r="F54" s="217"/>
      <c r="G54" s="218"/>
    </row>
    <row r="55" spans="2:8" s="8" customFormat="1" ht="12.6" customHeight="1" x14ac:dyDescent="0.2">
      <c r="B55" s="219"/>
      <c r="C55" s="220"/>
      <c r="D55" s="220"/>
      <c r="E55" s="220"/>
      <c r="F55" s="220"/>
      <c r="G55" s="221"/>
    </row>
    <row r="56" spans="2:8" s="8" customFormat="1" ht="12.6" customHeight="1" x14ac:dyDescent="0.2">
      <c r="B56" s="219"/>
      <c r="C56" s="220"/>
      <c r="D56" s="220"/>
      <c r="E56" s="220"/>
      <c r="F56" s="220"/>
      <c r="G56" s="221"/>
    </row>
    <row r="57" spans="2:8" s="8" customFormat="1" ht="12.95" customHeight="1" thickBot="1" x14ac:dyDescent="0.25">
      <c r="B57" s="219"/>
      <c r="C57" s="220"/>
      <c r="D57" s="220"/>
      <c r="E57" s="220"/>
      <c r="F57" s="220"/>
      <c r="G57" s="221"/>
    </row>
    <row r="58" spans="2:8" s="8" customFormat="1" ht="12.75" x14ac:dyDescent="0.2">
      <c r="B58" s="64" t="s">
        <v>77</v>
      </c>
      <c r="C58" s="130"/>
      <c r="D58" s="130"/>
      <c r="E58" s="130"/>
      <c r="F58" s="130"/>
      <c r="G58" s="131"/>
    </row>
    <row r="59" spans="2:8" s="8" customFormat="1" ht="6.75" customHeight="1" x14ac:dyDescent="0.2">
      <c r="B59" s="148"/>
      <c r="C59" s="68"/>
      <c r="D59" s="133"/>
      <c r="E59" s="133"/>
      <c r="F59" s="204" t="s">
        <v>4</v>
      </c>
      <c r="G59" s="203" t="s">
        <v>5</v>
      </c>
    </row>
    <row r="60" spans="2:8" s="8" customFormat="1" ht="45" customHeight="1" thickBot="1" x14ac:dyDescent="0.25">
      <c r="B60" s="149"/>
      <c r="C60" s="68"/>
      <c r="D60" s="71"/>
      <c r="E60" s="71"/>
      <c r="F60" s="211"/>
      <c r="G60" s="212"/>
    </row>
    <row r="61" spans="2:8" s="8" customFormat="1" ht="90" customHeight="1" thickBot="1" x14ac:dyDescent="0.25">
      <c r="B61" s="160" t="s">
        <v>17</v>
      </c>
      <c r="C61" s="213" t="s">
        <v>112</v>
      </c>
      <c r="D61" s="213"/>
      <c r="E61" s="214"/>
      <c r="F61" s="63">
        <v>3</v>
      </c>
      <c r="G61" s="81"/>
      <c r="H61" s="8">
        <f>IF(F61=$I$9,0,IF(F61=$I$10,4,IF(F61=$I$11,6,IF(F61=$I$12,8,IF(F61=$I$13,10,error)))))</f>
        <v>6</v>
      </c>
    </row>
    <row r="62" spans="2:8" s="8" customFormat="1" ht="13.5" thickBot="1" x14ac:dyDescent="0.25">
      <c r="B62" s="186" t="s">
        <v>7</v>
      </c>
      <c r="C62" s="187"/>
      <c r="D62" s="187"/>
      <c r="E62" s="187"/>
      <c r="F62" s="187"/>
      <c r="G62" s="188"/>
    </row>
    <row r="63" spans="2:8" s="8" customFormat="1" x14ac:dyDescent="0.2">
      <c r="B63" s="5" t="s">
        <v>6</v>
      </c>
      <c r="C63" s="3"/>
      <c r="D63" s="1"/>
      <c r="E63" s="4"/>
      <c r="F63" s="1"/>
      <c r="G63" s="1"/>
    </row>
    <row r="65" spans="2:7" s="8" customFormat="1" ht="15.75" x14ac:dyDescent="0.2">
      <c r="B65" s="215"/>
      <c r="C65" s="215"/>
      <c r="D65" s="1"/>
      <c r="E65" s="4"/>
      <c r="F65" s="1"/>
      <c r="G65" s="1"/>
    </row>
  </sheetData>
  <mergeCells count="32">
    <mergeCell ref="B43:G46"/>
    <mergeCell ref="F48:F49"/>
    <mergeCell ref="G48:G49"/>
    <mergeCell ref="C50:E50"/>
    <mergeCell ref="C21:E21"/>
    <mergeCell ref="B23:G26"/>
    <mergeCell ref="F28:F29"/>
    <mergeCell ref="G28:G29"/>
    <mergeCell ref="C30:E30"/>
    <mergeCell ref="C31:E31"/>
    <mergeCell ref="B33:G36"/>
    <mergeCell ref="F39:F40"/>
    <mergeCell ref="G39:G40"/>
    <mergeCell ref="C41:E41"/>
    <mergeCell ref="C16:E16"/>
    <mergeCell ref="C17:E17"/>
    <mergeCell ref="C18:E18"/>
    <mergeCell ref="C19:E19"/>
    <mergeCell ref="C20:E20"/>
    <mergeCell ref="B2:G5"/>
    <mergeCell ref="B7:G8"/>
    <mergeCell ref="B9:G12"/>
    <mergeCell ref="F14:F15"/>
    <mergeCell ref="G14:G15"/>
    <mergeCell ref="C61:E61"/>
    <mergeCell ref="B62:G62"/>
    <mergeCell ref="B65:C65"/>
    <mergeCell ref="C51:E51"/>
    <mergeCell ref="C52:E52"/>
    <mergeCell ref="B54:G57"/>
    <mergeCell ref="F59:F60"/>
    <mergeCell ref="G59:G60"/>
  </mergeCells>
  <dataValidations count="3">
    <dataValidation type="textLength" allowBlank="1" showInputMessage="1" showErrorMessage="1" sqref="G41:H42 G30:H32 G61:H61 G16:H21 G50:H52" xr:uid="{F1DB9D0C-C39A-4658-8D16-742B03476770}">
      <formula1>0</formula1>
      <formula2>999</formula2>
    </dataValidation>
    <dataValidation type="list" allowBlank="1" showInputMessage="1" showErrorMessage="1" errorTitle="Invalid entry?" error="Please hit &quot;Cancel&quot; then select &quot;Yes&quot; or &quot;No&quot; from the drop-down list" sqref="F42 F31:F32 F16" xr:uid="{7FACB9B1-9682-4900-85D3-9C90CA9151D1}">
      <formula1>"Yes,No"</formula1>
    </dataValidation>
    <dataValidation type="list" allowBlank="1" showInputMessage="1" showErrorMessage="1" errorTitle="Invalid entry?" error="Please hit &quot;Cancel&quot; then select &quot;Yes&quot; or &quot;No&quot; from the drop-down list" sqref="F30 F41 F61 F17:F21 F50:F52" xr:uid="{9030623C-6B2B-4C14-BDEC-34A9969CC3C4}">
      <formula1>"1,2,3,4,5"</formula1>
    </dataValidation>
  </dataValidations>
  <pageMargins left="0.7" right="0.7" top="0.75" bottom="0.75" header="0.3" footer="0.3"/>
  <pageSetup paperSize="9" scale="10"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E427D-C11A-4DB0-A6E8-D601A901D9EE}">
  <sheetPr>
    <pageSetUpPr fitToPage="1"/>
  </sheetPr>
  <dimension ref="B1:EI65"/>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53</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34.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2.75" x14ac:dyDescent="0.2">
      <c r="B13" s="64" t="s">
        <v>77</v>
      </c>
      <c r="C13" s="130"/>
      <c r="D13" s="130"/>
      <c r="E13" s="130"/>
      <c r="F13" s="130"/>
      <c r="G13" s="131"/>
      <c r="I13" s="8">
        <v>5</v>
      </c>
    </row>
    <row r="14" spans="2:139" ht="12" customHeight="1" x14ac:dyDescent="0.2">
      <c r="B14" s="148"/>
      <c r="C14" s="68"/>
      <c r="D14" s="133"/>
      <c r="E14" s="133"/>
      <c r="F14" s="185" t="s">
        <v>4</v>
      </c>
      <c r="G14" s="184" t="s">
        <v>5</v>
      </c>
    </row>
    <row r="15" spans="2:139" ht="37.5" customHeight="1" x14ac:dyDescent="0.2">
      <c r="B15" s="149"/>
      <c r="C15" s="68"/>
      <c r="D15" s="71"/>
      <c r="E15" s="71"/>
      <c r="F15" s="222"/>
      <c r="G15" s="223"/>
    </row>
    <row r="16" spans="2:139" ht="2.25" customHeight="1" thickBot="1" x14ac:dyDescent="0.25">
      <c r="B16" s="150"/>
      <c r="C16" s="142"/>
      <c r="D16" s="151"/>
      <c r="E16" s="151"/>
      <c r="F16" s="75"/>
      <c r="G16" s="76"/>
    </row>
    <row r="17" spans="2:8" ht="87.75" customHeight="1" thickBot="1" x14ac:dyDescent="0.25">
      <c r="B17" s="160" t="s">
        <v>11</v>
      </c>
      <c r="C17" s="213" t="s">
        <v>98</v>
      </c>
      <c r="D17" s="213"/>
      <c r="E17" s="214"/>
      <c r="F17" s="63" t="s">
        <v>1</v>
      </c>
      <c r="G17" s="81"/>
      <c r="H17" s="8">
        <f>IF($F17=$H$11,50,IF($F17=$H$12,0,error))</f>
        <v>50</v>
      </c>
    </row>
    <row r="18" spans="2:8" s="8" customFormat="1" ht="99" customHeight="1" thickBot="1" x14ac:dyDescent="0.25">
      <c r="B18" s="77" t="s">
        <v>12</v>
      </c>
      <c r="C18" s="189" t="s">
        <v>99</v>
      </c>
      <c r="D18" s="189"/>
      <c r="E18" s="190"/>
      <c r="F18" s="63">
        <v>4</v>
      </c>
      <c r="G18" s="81"/>
      <c r="H18" s="8">
        <f>IF(F18=$I$9,0,IF(F18=$I$10,10,IF(F18=$I$11,25,IF(F18=$I$12,40,IF(F18=$I$13,50,error)))))</f>
        <v>40</v>
      </c>
    </row>
    <row r="19" spans="2:8" ht="147.75" customHeight="1" thickBot="1" x14ac:dyDescent="0.25">
      <c r="B19" s="77" t="s">
        <v>13</v>
      </c>
      <c r="C19" s="189" t="s">
        <v>100</v>
      </c>
      <c r="D19" s="189"/>
      <c r="E19" s="190"/>
      <c r="F19" s="63">
        <v>4</v>
      </c>
      <c r="G19" s="81"/>
      <c r="H19" s="8">
        <f>IF(F19=$I$9,0,IF(F19=$I$10,4,IF(F19=$I$11,8,IF(F19=$I$12,12,IF(F19=$I$13,15,error)))))</f>
        <v>12</v>
      </c>
    </row>
    <row r="20" spans="2:8" s="8" customFormat="1" ht="122.25" customHeight="1" thickBot="1" x14ac:dyDescent="0.25">
      <c r="B20" s="77" t="s">
        <v>14</v>
      </c>
      <c r="C20" s="189" t="s">
        <v>101</v>
      </c>
      <c r="D20" s="189"/>
      <c r="E20" s="190"/>
      <c r="F20" s="63">
        <v>4</v>
      </c>
      <c r="G20" s="81"/>
      <c r="H20" s="8">
        <f>IF(F20=$I$9,0,IF(F20=$I$10,4,IF(F20=$I$11,8,IF(F20=$I$12,12,IF(F20=$I$13,15,error)))))</f>
        <v>12</v>
      </c>
    </row>
    <row r="21" spans="2:8" s="8" customFormat="1" ht="93.75" customHeight="1" thickBot="1" x14ac:dyDescent="0.25">
      <c r="B21" s="77" t="s">
        <v>15</v>
      </c>
      <c r="C21" s="189" t="s">
        <v>126</v>
      </c>
      <c r="D21" s="189"/>
      <c r="E21" s="190"/>
      <c r="F21" s="63">
        <v>4</v>
      </c>
      <c r="G21" s="81"/>
      <c r="H21" s="8">
        <f>IF(F21=$I$9,0,IF(F21=$I$10,4,IF(F21=$I$11,8,IF(F21=$I$12,12,IF(F21=$I$13,15,error)))))</f>
        <v>12</v>
      </c>
    </row>
    <row r="22" spans="2:8" s="8" customFormat="1" ht="94.5" customHeight="1" thickBot="1" x14ac:dyDescent="0.25">
      <c r="B22" s="77" t="s">
        <v>16</v>
      </c>
      <c r="C22" s="189" t="s">
        <v>125</v>
      </c>
      <c r="D22" s="189"/>
      <c r="E22" s="190"/>
      <c r="F22" s="63">
        <v>4</v>
      </c>
      <c r="G22" s="81"/>
      <c r="H22" s="8">
        <f>IF(F22=$I$9,0,IF(F22=$I$10,-4,IF(F22=$I$11,-8,IF(F22=$I$12,-12,IF(F22=$I$13,-15,error)))))</f>
        <v>-12</v>
      </c>
    </row>
    <row r="23" spans="2:8" s="8" customFormat="1" ht="15.75" thickBot="1" x14ac:dyDescent="0.3">
      <c r="B23" s="78"/>
      <c r="C23" s="79"/>
      <c r="D23" s="80"/>
      <c r="E23" s="80"/>
      <c r="F23" s="80"/>
      <c r="G23" s="82"/>
    </row>
    <row r="24" spans="2:8" s="8" customFormat="1" ht="12.6" customHeight="1" x14ac:dyDescent="0.2">
      <c r="B24" s="216" t="s">
        <v>102</v>
      </c>
      <c r="C24" s="217"/>
      <c r="D24" s="217"/>
      <c r="E24" s="217"/>
      <c r="F24" s="217"/>
      <c r="G24" s="218"/>
    </row>
    <row r="25" spans="2:8" s="8" customFormat="1" ht="12.6" customHeight="1" x14ac:dyDescent="0.2">
      <c r="B25" s="219"/>
      <c r="C25" s="220"/>
      <c r="D25" s="220"/>
      <c r="E25" s="220"/>
      <c r="F25" s="220"/>
      <c r="G25" s="221"/>
    </row>
    <row r="26" spans="2:8" s="8" customFormat="1" ht="12.6" customHeight="1" x14ac:dyDescent="0.2">
      <c r="B26" s="219"/>
      <c r="C26" s="220"/>
      <c r="D26" s="220"/>
      <c r="E26" s="220"/>
      <c r="F26" s="220"/>
      <c r="G26" s="221"/>
    </row>
    <row r="27" spans="2:8" s="8" customFormat="1" ht="12.95" customHeight="1" thickBot="1" x14ac:dyDescent="0.25">
      <c r="B27" s="219"/>
      <c r="C27" s="220"/>
      <c r="D27" s="220"/>
      <c r="E27" s="220"/>
      <c r="F27" s="220"/>
      <c r="G27" s="221"/>
    </row>
    <row r="28" spans="2:8" s="8" customFormat="1" ht="12.75" x14ac:dyDescent="0.2">
      <c r="B28" s="64" t="s">
        <v>77</v>
      </c>
      <c r="C28" s="130"/>
      <c r="D28" s="130"/>
      <c r="E28" s="130"/>
      <c r="F28" s="130"/>
      <c r="G28" s="131"/>
    </row>
    <row r="29" spans="2:8" s="8" customFormat="1" ht="3.75" customHeight="1" x14ac:dyDescent="0.2">
      <c r="B29" s="148"/>
      <c r="C29" s="68"/>
      <c r="D29" s="133"/>
      <c r="E29" s="133"/>
      <c r="F29" s="185" t="s">
        <v>4</v>
      </c>
      <c r="G29" s="184" t="s">
        <v>5</v>
      </c>
    </row>
    <row r="30" spans="2:8" s="8" customFormat="1" ht="45" customHeight="1" thickBot="1" x14ac:dyDescent="0.25">
      <c r="B30" s="149"/>
      <c r="C30" s="68"/>
      <c r="D30" s="71"/>
      <c r="E30" s="71"/>
      <c r="F30" s="222"/>
      <c r="G30" s="223"/>
    </row>
    <row r="31" spans="2:8" s="8" customFormat="1" ht="165" customHeight="1" thickBot="1" x14ac:dyDescent="0.25">
      <c r="B31" s="77" t="s">
        <v>18</v>
      </c>
      <c r="C31" s="189" t="s">
        <v>103</v>
      </c>
      <c r="D31" s="189"/>
      <c r="E31" s="190"/>
      <c r="F31" s="63">
        <v>3</v>
      </c>
      <c r="G31" s="81"/>
      <c r="H31" s="8">
        <f>IF(F31=$I$9,0,IF(F31=$I$10,4,IF(F31=$I$11,6,IF(F31=$I$12,18,IF(F31=$I$13,10,error)))))</f>
        <v>6</v>
      </c>
    </row>
    <row r="32" spans="2:8" s="8" customFormat="1" ht="94.5" customHeight="1" thickBot="1" x14ac:dyDescent="0.25">
      <c r="B32" s="77" t="s">
        <v>19</v>
      </c>
      <c r="C32" s="189" t="s">
        <v>104</v>
      </c>
      <c r="D32" s="189"/>
      <c r="E32" s="190"/>
      <c r="F32" s="63" t="s">
        <v>1</v>
      </c>
      <c r="G32" s="81"/>
      <c r="H32" s="8">
        <f>IF(F32=$H$11,5,IF(F32=$H$12,0,error))</f>
        <v>5</v>
      </c>
    </row>
    <row r="33" spans="2:9" s="8" customFormat="1" ht="15.75" thickBot="1" x14ac:dyDescent="0.3">
      <c r="B33" s="78"/>
      <c r="C33" s="79"/>
      <c r="D33" s="80"/>
      <c r="E33" s="80"/>
      <c r="F33" s="158"/>
      <c r="G33" s="154"/>
    </row>
    <row r="34" spans="2:9" s="8" customFormat="1" ht="12.6" customHeight="1" x14ac:dyDescent="0.2">
      <c r="B34" s="216" t="s">
        <v>105</v>
      </c>
      <c r="C34" s="217"/>
      <c r="D34" s="217"/>
      <c r="E34" s="217"/>
      <c r="F34" s="217"/>
      <c r="G34" s="218"/>
    </row>
    <row r="35" spans="2:9" s="8" customFormat="1" ht="12.6" customHeight="1" x14ac:dyDescent="0.2">
      <c r="B35" s="219"/>
      <c r="C35" s="220"/>
      <c r="D35" s="220"/>
      <c r="E35" s="220"/>
      <c r="F35" s="220"/>
      <c r="G35" s="221"/>
    </row>
    <row r="36" spans="2:9" s="8" customFormat="1" ht="12.6" customHeight="1" x14ac:dyDescent="0.2">
      <c r="B36" s="219"/>
      <c r="C36" s="220"/>
      <c r="D36" s="220"/>
      <c r="E36" s="220"/>
      <c r="F36" s="220"/>
      <c r="G36" s="221"/>
    </row>
    <row r="37" spans="2:9" s="8" customFormat="1" ht="12.95" customHeight="1" thickBot="1" x14ac:dyDescent="0.25">
      <c r="B37" s="219"/>
      <c r="C37" s="220"/>
      <c r="D37" s="220"/>
      <c r="E37" s="220"/>
      <c r="F37" s="220"/>
      <c r="G37" s="221"/>
    </row>
    <row r="38" spans="2:9" s="8" customFormat="1" ht="12.75" x14ac:dyDescent="0.2">
      <c r="B38" s="64" t="s">
        <v>77</v>
      </c>
      <c r="C38" s="130"/>
      <c r="D38" s="130"/>
      <c r="E38" s="130"/>
      <c r="F38" s="130"/>
      <c r="G38" s="131"/>
    </row>
    <row r="39" spans="2:9" s="8" customFormat="1" ht="3.75" customHeight="1" x14ac:dyDescent="0.2">
      <c r="B39" s="148"/>
      <c r="C39" s="68"/>
      <c r="D39" s="133"/>
      <c r="E39" s="133"/>
      <c r="F39" s="204" t="s">
        <v>4</v>
      </c>
      <c r="G39" s="203" t="s">
        <v>5</v>
      </c>
    </row>
    <row r="40" spans="2:9" s="8" customFormat="1" ht="45" customHeight="1" thickBot="1" x14ac:dyDescent="0.25">
      <c r="B40" s="149"/>
      <c r="C40" s="68"/>
      <c r="D40" s="71"/>
      <c r="E40" s="71"/>
      <c r="F40" s="211"/>
      <c r="G40" s="212"/>
    </row>
    <row r="41" spans="2:9" s="8" customFormat="1" ht="138" customHeight="1" thickBot="1" x14ac:dyDescent="0.25">
      <c r="B41" s="161">
        <v>3</v>
      </c>
      <c r="C41" s="213" t="s">
        <v>106</v>
      </c>
      <c r="D41" s="213"/>
      <c r="E41" s="214"/>
      <c r="F41" s="63">
        <v>2</v>
      </c>
      <c r="G41" s="81"/>
      <c r="H41" s="8">
        <f>IF(F41=$I$9,0,IF(F41=$I$10,4,IF(F41=$I$11,8,IF(F41=$I$12,12,IF(F41=$I$13,15,error)))))</f>
        <v>4</v>
      </c>
      <c r="I41" s="11"/>
    </row>
    <row r="42" spans="2:9" s="8" customFormat="1" ht="13.5" thickBot="1" x14ac:dyDescent="0.25">
      <c r="B42" s="146"/>
      <c r="C42" s="147"/>
      <c r="D42" s="152"/>
      <c r="E42" s="152"/>
      <c r="F42" s="153"/>
      <c r="G42" s="154"/>
    </row>
    <row r="43" spans="2:9" s="8" customFormat="1" ht="12.6" customHeight="1" x14ac:dyDescent="0.2">
      <c r="B43" s="216" t="s">
        <v>107</v>
      </c>
      <c r="C43" s="217"/>
      <c r="D43" s="217"/>
      <c r="E43" s="217"/>
      <c r="F43" s="217"/>
      <c r="G43" s="218"/>
    </row>
    <row r="44" spans="2:9" s="8" customFormat="1" ht="12.6" customHeight="1" x14ac:dyDescent="0.2">
      <c r="B44" s="219"/>
      <c r="C44" s="220"/>
      <c r="D44" s="220"/>
      <c r="E44" s="220"/>
      <c r="F44" s="220"/>
      <c r="G44" s="221"/>
    </row>
    <row r="45" spans="2:9" s="8" customFormat="1" ht="12.6" customHeight="1" x14ac:dyDescent="0.2">
      <c r="B45" s="219"/>
      <c r="C45" s="220"/>
      <c r="D45" s="220"/>
      <c r="E45" s="220"/>
      <c r="F45" s="220"/>
      <c r="G45" s="221"/>
    </row>
    <row r="46" spans="2:9" s="8" customFormat="1" ht="12.95" customHeight="1" thickBot="1" x14ac:dyDescent="0.25">
      <c r="B46" s="219"/>
      <c r="C46" s="220"/>
      <c r="D46" s="220"/>
      <c r="E46" s="220"/>
      <c r="F46" s="220"/>
      <c r="G46" s="221"/>
    </row>
    <row r="47" spans="2:9" s="8" customFormat="1" ht="12.75" x14ac:dyDescent="0.2">
      <c r="B47" s="64" t="s">
        <v>77</v>
      </c>
      <c r="C47" s="130"/>
      <c r="D47" s="130"/>
      <c r="E47" s="130"/>
      <c r="F47" s="130"/>
      <c r="G47" s="131"/>
    </row>
    <row r="48" spans="2:9" s="8" customFormat="1" ht="5.25" customHeight="1" x14ac:dyDescent="0.2">
      <c r="B48" s="148"/>
      <c r="C48" s="68"/>
      <c r="D48" s="133"/>
      <c r="E48" s="133"/>
      <c r="F48" s="204" t="s">
        <v>4</v>
      </c>
      <c r="G48" s="203" t="s">
        <v>5</v>
      </c>
    </row>
    <row r="49" spans="2:8" s="8" customFormat="1" ht="43.5" customHeight="1" thickBot="1" x14ac:dyDescent="0.25">
      <c r="B49" s="149"/>
      <c r="C49" s="68"/>
      <c r="D49" s="71"/>
      <c r="E49" s="71"/>
      <c r="F49" s="211"/>
      <c r="G49" s="212"/>
    </row>
    <row r="50" spans="2:8" s="8" customFormat="1" ht="123.75" customHeight="1" thickBot="1" x14ac:dyDescent="0.25">
      <c r="B50" s="160" t="s">
        <v>8</v>
      </c>
      <c r="C50" s="213" t="s">
        <v>115</v>
      </c>
      <c r="D50" s="213"/>
      <c r="E50" s="214"/>
      <c r="F50" s="63">
        <v>1</v>
      </c>
      <c r="G50" s="81"/>
      <c r="H50" s="8">
        <f>IF(F50=$I$9,0,IF(F50=$I$10,4,IF(F50=$I$11,8,IF(F50=$I$12,12,IF(F50=$I$13,15,error)))))</f>
        <v>0</v>
      </c>
    </row>
    <row r="51" spans="2:8" s="8" customFormat="1" ht="147" customHeight="1" thickBot="1" x14ac:dyDescent="0.25">
      <c r="B51" s="77" t="s">
        <v>9</v>
      </c>
      <c r="C51" s="213" t="s">
        <v>109</v>
      </c>
      <c r="D51" s="213"/>
      <c r="E51" s="214"/>
      <c r="F51" s="63">
        <v>1</v>
      </c>
      <c r="G51" s="81"/>
      <c r="H51" s="8">
        <f>IF(F51=$I$9,0,IF(F51=$I$10,4,IF(F51=$I$11,8,IF(F51=$I$12,12,IF(F51=$I$13,15,error)))))</f>
        <v>0</v>
      </c>
    </row>
    <row r="52" spans="2:8" s="8" customFormat="1" ht="114.75" customHeight="1" thickBot="1" x14ac:dyDescent="0.25">
      <c r="B52" s="77" t="s">
        <v>10</v>
      </c>
      <c r="C52" s="213" t="s">
        <v>110</v>
      </c>
      <c r="D52" s="213"/>
      <c r="E52" s="214"/>
      <c r="F52" s="63">
        <v>1</v>
      </c>
      <c r="G52" s="81"/>
      <c r="H52" s="8">
        <f>IF(F52=$I$9,0,IF(F52=$I$10,4,IF(F52=$I$11,8,IF(F52=$I$12,12,IF(F52=$I$13,15,error)))))</f>
        <v>0</v>
      </c>
    </row>
    <row r="53" spans="2:8" s="8" customFormat="1" ht="15.75" thickBot="1" x14ac:dyDescent="0.3">
      <c r="B53" s="78"/>
      <c r="C53" s="79"/>
      <c r="D53" s="80"/>
      <c r="E53" s="80"/>
      <c r="F53" s="158"/>
      <c r="G53" s="82"/>
    </row>
    <row r="54" spans="2:8" s="8" customFormat="1" ht="12.6" customHeight="1" x14ac:dyDescent="0.2">
      <c r="B54" s="216" t="s">
        <v>111</v>
      </c>
      <c r="C54" s="217"/>
      <c r="D54" s="217"/>
      <c r="E54" s="217"/>
      <c r="F54" s="217"/>
      <c r="G54" s="218"/>
    </row>
    <row r="55" spans="2:8" s="8" customFormat="1" ht="12.6" customHeight="1" x14ac:dyDescent="0.2">
      <c r="B55" s="219"/>
      <c r="C55" s="220"/>
      <c r="D55" s="220"/>
      <c r="E55" s="220"/>
      <c r="F55" s="220"/>
      <c r="G55" s="221"/>
    </row>
    <row r="56" spans="2:8" s="8" customFormat="1" ht="12.6" customHeight="1" x14ac:dyDescent="0.2">
      <c r="B56" s="219"/>
      <c r="C56" s="220"/>
      <c r="D56" s="220"/>
      <c r="E56" s="220"/>
      <c r="F56" s="220"/>
      <c r="G56" s="221"/>
    </row>
    <row r="57" spans="2:8" s="8" customFormat="1" ht="12.95" customHeight="1" thickBot="1" x14ac:dyDescent="0.25">
      <c r="B57" s="219"/>
      <c r="C57" s="220"/>
      <c r="D57" s="220"/>
      <c r="E57" s="220"/>
      <c r="F57" s="220"/>
      <c r="G57" s="221"/>
    </row>
    <row r="58" spans="2:8" s="8" customFormat="1" ht="12.75" x14ac:dyDescent="0.2">
      <c r="B58" s="64" t="s">
        <v>77</v>
      </c>
      <c r="C58" s="130"/>
      <c r="D58" s="130"/>
      <c r="E58" s="130"/>
      <c r="F58" s="130"/>
      <c r="G58" s="131"/>
    </row>
    <row r="59" spans="2:8" s="8" customFormat="1" ht="3.75" customHeight="1" x14ac:dyDescent="0.2">
      <c r="B59" s="148"/>
      <c r="C59" s="68"/>
      <c r="D59" s="133"/>
      <c r="E59" s="133"/>
      <c r="F59" s="204" t="s">
        <v>4</v>
      </c>
      <c r="G59" s="203" t="s">
        <v>5</v>
      </c>
    </row>
    <row r="60" spans="2:8" s="8" customFormat="1" ht="47.25" customHeight="1" thickBot="1" x14ac:dyDescent="0.25">
      <c r="B60" s="149"/>
      <c r="C60" s="68"/>
      <c r="D60" s="71"/>
      <c r="E60" s="71"/>
      <c r="F60" s="211"/>
      <c r="G60" s="212"/>
    </row>
    <row r="61" spans="2:8" s="8" customFormat="1" ht="93" customHeight="1" thickBot="1" x14ac:dyDescent="0.25">
      <c r="B61" s="160" t="s">
        <v>17</v>
      </c>
      <c r="C61" s="213" t="s">
        <v>112</v>
      </c>
      <c r="D61" s="213"/>
      <c r="E61" s="214"/>
      <c r="F61" s="63">
        <v>5</v>
      </c>
      <c r="G61" s="81"/>
      <c r="H61" s="8">
        <f>IF(F61=$I$9,0,IF(F61=$I$10,4,IF(F61=$I$11,6,IF(F61=$I$12,8,IF(F61=$I$13,10,error)))))</f>
        <v>10</v>
      </c>
    </row>
    <row r="62" spans="2:8" s="8" customFormat="1" ht="13.5" thickBot="1" x14ac:dyDescent="0.25">
      <c r="B62" s="186" t="s">
        <v>7</v>
      </c>
      <c r="C62" s="187"/>
      <c r="D62" s="187"/>
      <c r="E62" s="187"/>
      <c r="F62" s="187"/>
      <c r="G62" s="188"/>
    </row>
    <row r="63" spans="2:8" s="8" customFormat="1" x14ac:dyDescent="0.2">
      <c r="B63" s="5" t="s">
        <v>6</v>
      </c>
      <c r="C63" s="3"/>
      <c r="D63" s="1"/>
      <c r="E63" s="4"/>
      <c r="F63" s="1"/>
      <c r="G63" s="1"/>
    </row>
    <row r="65" spans="2:7" s="8" customFormat="1" ht="15.75" x14ac:dyDescent="0.2">
      <c r="B65" s="215"/>
      <c r="C65" s="215"/>
      <c r="D65" s="1"/>
      <c r="E65" s="4"/>
      <c r="F65" s="1"/>
      <c r="G65" s="1"/>
    </row>
  </sheetData>
  <mergeCells count="32">
    <mergeCell ref="B43:G46"/>
    <mergeCell ref="F48:F49"/>
    <mergeCell ref="G48:G49"/>
    <mergeCell ref="C50:E50"/>
    <mergeCell ref="C22:E22"/>
    <mergeCell ref="B24:G27"/>
    <mergeCell ref="F29:F30"/>
    <mergeCell ref="G29:G30"/>
    <mergeCell ref="C31:E31"/>
    <mergeCell ref="C32:E32"/>
    <mergeCell ref="B34:G37"/>
    <mergeCell ref="F39:F40"/>
    <mergeCell ref="G39:G40"/>
    <mergeCell ref="C41:E41"/>
    <mergeCell ref="C17:E17"/>
    <mergeCell ref="C18:E18"/>
    <mergeCell ref="C19:E19"/>
    <mergeCell ref="C20:E20"/>
    <mergeCell ref="C21:E21"/>
    <mergeCell ref="B2:G5"/>
    <mergeCell ref="B7:G8"/>
    <mergeCell ref="B9:G12"/>
    <mergeCell ref="F14:F15"/>
    <mergeCell ref="G14:G15"/>
    <mergeCell ref="C61:E61"/>
    <mergeCell ref="B62:G62"/>
    <mergeCell ref="B65:C65"/>
    <mergeCell ref="C51:E51"/>
    <mergeCell ref="C52:E52"/>
    <mergeCell ref="B54:G57"/>
    <mergeCell ref="F59:F60"/>
    <mergeCell ref="G59:G60"/>
  </mergeCells>
  <dataValidations count="3">
    <dataValidation type="textLength" allowBlank="1" showInputMessage="1" showErrorMessage="1" sqref="G41:H42 G31:H33 G61:H61 G17:H22 G50:H52" xr:uid="{E621BFB3-CBDB-461D-A892-EE98CF8955C6}">
      <formula1>0</formula1>
      <formula2>999</formula2>
    </dataValidation>
    <dataValidation type="list" allowBlank="1" showInputMessage="1" showErrorMessage="1" errorTitle="Invalid entry?" error="Please hit &quot;Cancel&quot; then select &quot;Yes&quot; or &quot;No&quot; from the drop-down list" sqref="F42 F32:F33 F17" xr:uid="{3307A8C8-844E-4665-B38A-7005A003F261}">
      <formula1>"Yes,No"</formula1>
    </dataValidation>
    <dataValidation type="list" allowBlank="1" showInputMessage="1" showErrorMessage="1" errorTitle="Invalid entry?" error="Please hit &quot;Cancel&quot; then select &quot;Yes&quot; or &quot;No&quot; from the drop-down list" sqref="F31 F41 F61 F18:F22 F50:F52" xr:uid="{B476709C-47C8-4E90-89F1-E87C21E8658D}">
      <formula1>"1,2,3,4,5"</formula1>
    </dataValidation>
  </dataValidations>
  <pageMargins left="0.7" right="0.7" top="0.75" bottom="0.75" header="0.3" footer="0.3"/>
  <pageSetup paperSize="9" scale="10"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0BDD1-08E3-4348-857F-25828952BC8E}">
  <sheetPr>
    <pageSetUpPr fitToPage="1"/>
  </sheetPr>
  <dimension ref="B1:EI64"/>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54</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30"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05" t="s">
        <v>97</v>
      </c>
      <c r="C9" s="206"/>
      <c r="D9" s="206"/>
      <c r="E9" s="206"/>
      <c r="F9" s="206"/>
      <c r="G9" s="207"/>
      <c r="I9" s="8">
        <v>1</v>
      </c>
    </row>
    <row r="10" spans="2:139" ht="12.75" x14ac:dyDescent="0.2">
      <c r="B10" s="208"/>
      <c r="C10" s="209"/>
      <c r="D10" s="209"/>
      <c r="E10" s="209"/>
      <c r="F10" s="209"/>
      <c r="G10" s="210"/>
      <c r="I10" s="8">
        <v>2</v>
      </c>
    </row>
    <row r="11" spans="2:139" ht="12.75" x14ac:dyDescent="0.2">
      <c r="B11" s="208"/>
      <c r="C11" s="209"/>
      <c r="D11" s="209"/>
      <c r="E11" s="209"/>
      <c r="F11" s="209"/>
      <c r="G11" s="210"/>
      <c r="H11" s="8" t="s">
        <v>1</v>
      </c>
      <c r="I11" s="8">
        <v>3</v>
      </c>
    </row>
    <row r="12" spans="2:139" ht="13.5" thickBot="1" x14ac:dyDescent="0.25">
      <c r="B12" s="208"/>
      <c r="C12" s="209"/>
      <c r="D12" s="209"/>
      <c r="E12" s="209"/>
      <c r="F12" s="209"/>
      <c r="G12" s="210"/>
      <c r="H12" s="8" t="s">
        <v>2</v>
      </c>
      <c r="I12" s="8">
        <v>4</v>
      </c>
    </row>
    <row r="13" spans="2:139" ht="15.75" customHeight="1" x14ac:dyDescent="0.2">
      <c r="B13" s="64" t="s">
        <v>77</v>
      </c>
      <c r="C13" s="130"/>
      <c r="D13" s="130"/>
      <c r="E13" s="130"/>
      <c r="F13" s="130"/>
      <c r="G13" s="131"/>
      <c r="I13" s="8">
        <v>5</v>
      </c>
    </row>
    <row r="14" spans="2:139" ht="8.25" customHeight="1" x14ac:dyDescent="0.2">
      <c r="B14" s="148"/>
      <c r="C14" s="68"/>
      <c r="D14" s="133"/>
      <c r="E14" s="133"/>
      <c r="F14" s="204" t="s">
        <v>4</v>
      </c>
      <c r="G14" s="203" t="s">
        <v>5</v>
      </c>
    </row>
    <row r="15" spans="2:139" ht="45.75" customHeight="1" thickBot="1" x14ac:dyDescent="0.25">
      <c r="B15" s="149"/>
      <c r="C15" s="68"/>
      <c r="D15" s="71"/>
      <c r="E15" s="71"/>
      <c r="F15" s="204"/>
      <c r="G15" s="203"/>
    </row>
    <row r="16" spans="2:139" ht="90" customHeight="1" thickBot="1" x14ac:dyDescent="0.25">
      <c r="B16" s="160" t="s">
        <v>11</v>
      </c>
      <c r="C16" s="213" t="s">
        <v>98</v>
      </c>
      <c r="D16" s="213"/>
      <c r="E16" s="214"/>
      <c r="F16" s="63" t="s">
        <v>2</v>
      </c>
      <c r="G16" s="81"/>
      <c r="H16" s="8">
        <f>IF($F16=$H$11,50,IF($F16=$H$12,0,error))</f>
        <v>0</v>
      </c>
    </row>
    <row r="17" spans="2:8" s="8" customFormat="1" ht="101.25" customHeight="1" thickBot="1" x14ac:dyDescent="0.25">
      <c r="B17" s="77" t="s">
        <v>12</v>
      </c>
      <c r="C17" s="189" t="s">
        <v>99</v>
      </c>
      <c r="D17" s="189"/>
      <c r="E17" s="190"/>
      <c r="F17" s="63">
        <v>1</v>
      </c>
      <c r="G17" s="81"/>
      <c r="H17" s="8">
        <f>IF(F17=$I$9,0,IF(F17=$I$10,10,IF(F17=$I$11,25,IF(F17=$I$12,40,IF(F17=$I$13,50,error)))))</f>
        <v>0</v>
      </c>
    </row>
    <row r="18" spans="2:8" ht="151.5" customHeight="1" thickBot="1" x14ac:dyDescent="0.25">
      <c r="B18" s="77" t="s">
        <v>13</v>
      </c>
      <c r="C18" s="189" t="s">
        <v>100</v>
      </c>
      <c r="D18" s="189"/>
      <c r="E18" s="190"/>
      <c r="F18" s="63">
        <v>3</v>
      </c>
      <c r="G18" s="81"/>
      <c r="H18" s="8">
        <f>IF(F18=$I$9,0,IF(F18=$I$10,4,IF(F18=$I$11,8,IF(F18=$I$12,12,IF(F18=$I$13,15,error)))))</f>
        <v>8</v>
      </c>
    </row>
    <row r="19" spans="2:8" s="8" customFormat="1" ht="120.75" customHeight="1" thickBot="1" x14ac:dyDescent="0.25">
      <c r="B19" s="77" t="s">
        <v>14</v>
      </c>
      <c r="C19" s="189" t="s">
        <v>101</v>
      </c>
      <c r="D19" s="189"/>
      <c r="E19" s="190"/>
      <c r="F19" s="63">
        <v>5</v>
      </c>
      <c r="G19" s="81"/>
      <c r="H19" s="8">
        <f>IF(F19=$I$9,0,IF(F19=$I$10,4,IF(F19=$I$11,8,IF(F19=$I$12,12,IF(F19=$I$13,15,error)))))</f>
        <v>15</v>
      </c>
    </row>
    <row r="20" spans="2:8" s="8" customFormat="1" ht="100.5" customHeight="1" thickBot="1" x14ac:dyDescent="0.25">
      <c r="B20" s="77" t="s">
        <v>15</v>
      </c>
      <c r="C20" s="189" t="s">
        <v>126</v>
      </c>
      <c r="D20" s="189"/>
      <c r="E20" s="190"/>
      <c r="F20" s="63">
        <v>1</v>
      </c>
      <c r="G20" s="81"/>
      <c r="H20" s="8">
        <f>IF(F20=$I$9,0,IF(F20=$I$10,4,IF(F20=$I$11,8,IF(F20=$I$12,12,IF(F20=$I$13,15,error)))))</f>
        <v>0</v>
      </c>
    </row>
    <row r="21" spans="2:8" s="8" customFormat="1" ht="96" customHeight="1" thickBot="1" x14ac:dyDescent="0.25">
      <c r="B21" s="77" t="s">
        <v>16</v>
      </c>
      <c r="C21" s="189" t="s">
        <v>125</v>
      </c>
      <c r="D21" s="189"/>
      <c r="E21" s="190"/>
      <c r="F21" s="63">
        <v>1</v>
      </c>
      <c r="G21" s="81"/>
      <c r="H21" s="8">
        <f>IF(F21=$I$9,0,IF(F21=$I$10,-4,IF(F21=$I$11,-8,IF(F21=$I$12,-12,IF(F21=$I$13,-15,error)))))</f>
        <v>0</v>
      </c>
    </row>
    <row r="22" spans="2:8" s="8" customFormat="1" ht="13.5" thickBot="1" x14ac:dyDescent="0.25">
      <c r="B22" s="146"/>
      <c r="C22" s="147"/>
      <c r="D22" s="152"/>
      <c r="E22" s="152"/>
      <c r="F22" s="152"/>
      <c r="G22" s="82"/>
    </row>
    <row r="23" spans="2:8" s="8" customFormat="1" ht="12.6" customHeight="1" x14ac:dyDescent="0.2">
      <c r="B23" s="205" t="s">
        <v>102</v>
      </c>
      <c r="C23" s="206"/>
      <c r="D23" s="206"/>
      <c r="E23" s="206"/>
      <c r="F23" s="206"/>
      <c r="G23" s="207"/>
    </row>
    <row r="24" spans="2:8" s="8" customFormat="1" ht="12.6" customHeight="1" x14ac:dyDescent="0.2">
      <c r="B24" s="208"/>
      <c r="C24" s="209"/>
      <c r="D24" s="209"/>
      <c r="E24" s="209"/>
      <c r="F24" s="209"/>
      <c r="G24" s="210"/>
    </row>
    <row r="25" spans="2:8" s="8" customFormat="1" ht="12.6" customHeight="1" x14ac:dyDescent="0.2">
      <c r="B25" s="208"/>
      <c r="C25" s="209"/>
      <c r="D25" s="209"/>
      <c r="E25" s="209"/>
      <c r="F25" s="209"/>
      <c r="G25" s="210"/>
    </row>
    <row r="26" spans="2:8" s="8" customFormat="1" ht="12.95" customHeight="1" thickBot="1" x14ac:dyDescent="0.25">
      <c r="B26" s="208"/>
      <c r="C26" s="209"/>
      <c r="D26" s="209"/>
      <c r="E26" s="209"/>
      <c r="F26" s="209"/>
      <c r="G26" s="210"/>
    </row>
    <row r="27" spans="2:8" s="8" customFormat="1" ht="12.75" x14ac:dyDescent="0.2">
      <c r="B27" s="64" t="s">
        <v>77</v>
      </c>
      <c r="C27" s="130"/>
      <c r="D27" s="130"/>
      <c r="E27" s="130"/>
      <c r="F27" s="130"/>
      <c r="G27" s="131"/>
    </row>
    <row r="28" spans="2:8" s="8" customFormat="1" ht="11.25" customHeight="1" x14ac:dyDescent="0.2">
      <c r="B28" s="148"/>
      <c r="C28" s="68"/>
      <c r="D28" s="133"/>
      <c r="E28" s="133"/>
      <c r="F28" s="204" t="s">
        <v>4</v>
      </c>
      <c r="G28" s="203" t="s">
        <v>5</v>
      </c>
    </row>
    <row r="29" spans="2:8" s="8" customFormat="1" ht="37.5" customHeight="1" thickBot="1" x14ac:dyDescent="0.25">
      <c r="B29" s="149"/>
      <c r="C29" s="68"/>
      <c r="D29" s="71"/>
      <c r="E29" s="71"/>
      <c r="F29" s="211"/>
      <c r="G29" s="212"/>
    </row>
    <row r="30" spans="2:8" s="8" customFormat="1" ht="169.5" customHeight="1" thickBot="1" x14ac:dyDescent="0.25">
      <c r="B30" s="160" t="s">
        <v>18</v>
      </c>
      <c r="C30" s="213" t="s">
        <v>122</v>
      </c>
      <c r="D30" s="213"/>
      <c r="E30" s="214"/>
      <c r="F30" s="63">
        <v>2</v>
      </c>
      <c r="G30" s="81"/>
      <c r="H30" s="8">
        <f>IF(F30=$I$9,0,IF(F30=$I$10,4,IF(F30=$I$11,6,IF(F30=$I$12,18,IF(F30=$I$13,10,error)))))</f>
        <v>4</v>
      </c>
    </row>
    <row r="31" spans="2:8" s="8" customFormat="1" ht="94.5" customHeight="1" thickBot="1" x14ac:dyDescent="0.25">
      <c r="B31" s="77" t="s">
        <v>19</v>
      </c>
      <c r="C31" s="189" t="s">
        <v>104</v>
      </c>
      <c r="D31" s="189"/>
      <c r="E31" s="190"/>
      <c r="F31" s="63" t="s">
        <v>2</v>
      </c>
      <c r="G31" s="81"/>
      <c r="H31" s="8">
        <f>IF(F31=$H$11,5,IF(F31=$H$12,0,error))</f>
        <v>0</v>
      </c>
    </row>
    <row r="32" spans="2:8" s="8" customFormat="1" ht="15.75" thickBot="1" x14ac:dyDescent="0.3">
      <c r="B32" s="78"/>
      <c r="C32" s="79"/>
      <c r="D32" s="80"/>
      <c r="E32" s="80"/>
      <c r="F32" s="158"/>
      <c r="G32" s="154"/>
    </row>
    <row r="33" spans="2:9" s="8" customFormat="1" ht="12.6" customHeight="1" x14ac:dyDescent="0.2">
      <c r="B33" s="205" t="s">
        <v>105</v>
      </c>
      <c r="C33" s="206"/>
      <c r="D33" s="206"/>
      <c r="E33" s="206"/>
      <c r="F33" s="206"/>
      <c r="G33" s="207"/>
    </row>
    <row r="34" spans="2:9" s="8" customFormat="1" ht="12.6" customHeight="1" x14ac:dyDescent="0.2">
      <c r="B34" s="208"/>
      <c r="C34" s="209"/>
      <c r="D34" s="209"/>
      <c r="E34" s="209"/>
      <c r="F34" s="209"/>
      <c r="G34" s="210"/>
    </row>
    <row r="35" spans="2:9" s="8" customFormat="1" ht="12.6" customHeight="1" x14ac:dyDescent="0.2">
      <c r="B35" s="208"/>
      <c r="C35" s="209"/>
      <c r="D35" s="209"/>
      <c r="E35" s="209"/>
      <c r="F35" s="209"/>
      <c r="G35" s="210"/>
    </row>
    <row r="36" spans="2:9" s="8" customFormat="1" ht="12.95" customHeight="1" thickBot="1" x14ac:dyDescent="0.25">
      <c r="B36" s="208"/>
      <c r="C36" s="209"/>
      <c r="D36" s="209"/>
      <c r="E36" s="209"/>
      <c r="F36" s="209"/>
      <c r="G36" s="210"/>
    </row>
    <row r="37" spans="2:9" s="8" customFormat="1" ht="17.25" customHeight="1" x14ac:dyDescent="0.2">
      <c r="B37" s="64" t="s">
        <v>77</v>
      </c>
      <c r="C37" s="130"/>
      <c r="D37" s="130"/>
      <c r="E37" s="130"/>
      <c r="F37" s="130"/>
      <c r="G37" s="131"/>
    </row>
    <row r="38" spans="2:9" s="8" customFormat="1" ht="12" customHeight="1" x14ac:dyDescent="0.2">
      <c r="B38" s="148"/>
      <c r="C38" s="68"/>
      <c r="D38" s="133"/>
      <c r="E38" s="133"/>
      <c r="F38" s="204" t="s">
        <v>4</v>
      </c>
      <c r="G38" s="203" t="s">
        <v>5</v>
      </c>
    </row>
    <row r="39" spans="2:9" s="8" customFormat="1" ht="38.25" customHeight="1" thickBot="1" x14ac:dyDescent="0.25">
      <c r="B39" s="149"/>
      <c r="C39" s="68"/>
      <c r="D39" s="71"/>
      <c r="E39" s="71"/>
      <c r="F39" s="211"/>
      <c r="G39" s="212"/>
    </row>
    <row r="40" spans="2:9" s="8" customFormat="1" ht="136.5" customHeight="1" thickBot="1" x14ac:dyDescent="0.25">
      <c r="B40" s="161">
        <v>3</v>
      </c>
      <c r="C40" s="213" t="s">
        <v>106</v>
      </c>
      <c r="D40" s="213"/>
      <c r="E40" s="214"/>
      <c r="F40" s="63">
        <v>1</v>
      </c>
      <c r="G40" s="81"/>
      <c r="H40" s="8">
        <f>IF(F40=$I$9,0,IF(F40=$I$10,4,IF(F40=$I$11,8,IF(F40=$I$12,12,IF(F40=$I$13,15,error)))))</f>
        <v>0</v>
      </c>
      <c r="I40" s="11"/>
    </row>
    <row r="41" spans="2:9" s="8" customFormat="1" ht="13.5" thickBot="1" x14ac:dyDescent="0.25">
      <c r="B41" s="146"/>
      <c r="C41" s="147"/>
      <c r="D41" s="152"/>
      <c r="E41" s="152"/>
      <c r="F41" s="153"/>
      <c r="G41" s="154"/>
    </row>
    <row r="42" spans="2:9" s="8" customFormat="1" ht="12.6" customHeight="1" x14ac:dyDescent="0.2">
      <c r="B42" s="205" t="s">
        <v>107</v>
      </c>
      <c r="C42" s="206"/>
      <c r="D42" s="206"/>
      <c r="E42" s="206"/>
      <c r="F42" s="206"/>
      <c r="G42" s="207"/>
    </row>
    <row r="43" spans="2:9" s="8" customFormat="1" ht="12.6" customHeight="1" x14ac:dyDescent="0.2">
      <c r="B43" s="208"/>
      <c r="C43" s="209"/>
      <c r="D43" s="209"/>
      <c r="E43" s="209"/>
      <c r="F43" s="209"/>
      <c r="G43" s="210"/>
    </row>
    <row r="44" spans="2:9" s="8" customFormat="1" ht="12.6" customHeight="1" x14ac:dyDescent="0.2">
      <c r="B44" s="208"/>
      <c r="C44" s="209"/>
      <c r="D44" s="209"/>
      <c r="E44" s="209"/>
      <c r="F44" s="209"/>
      <c r="G44" s="210"/>
    </row>
    <row r="45" spans="2:9" s="8" customFormat="1" ht="12.95" customHeight="1" thickBot="1" x14ac:dyDescent="0.25">
      <c r="B45" s="208"/>
      <c r="C45" s="209"/>
      <c r="D45" s="209"/>
      <c r="E45" s="209"/>
      <c r="F45" s="209"/>
      <c r="G45" s="210"/>
    </row>
    <row r="46" spans="2:9" s="8" customFormat="1" ht="17.25" customHeight="1" x14ac:dyDescent="0.2">
      <c r="B46" s="64" t="s">
        <v>77</v>
      </c>
      <c r="C46" s="130"/>
      <c r="D46" s="130"/>
      <c r="E46" s="130"/>
      <c r="F46" s="130"/>
      <c r="G46" s="131"/>
    </row>
    <row r="47" spans="2:9" s="8" customFormat="1" ht="8.25" customHeight="1" x14ac:dyDescent="0.2">
      <c r="B47" s="148"/>
      <c r="C47" s="68"/>
      <c r="D47" s="133"/>
      <c r="E47" s="133"/>
      <c r="F47" s="204" t="s">
        <v>4</v>
      </c>
      <c r="G47" s="203" t="s">
        <v>5</v>
      </c>
    </row>
    <row r="48" spans="2:9" s="8" customFormat="1" ht="42.75" customHeight="1" thickBot="1" x14ac:dyDescent="0.25">
      <c r="B48" s="149"/>
      <c r="C48" s="68"/>
      <c r="D48" s="71"/>
      <c r="E48" s="71"/>
      <c r="F48" s="211"/>
      <c r="G48" s="212"/>
    </row>
    <row r="49" spans="2:8" s="8" customFormat="1" ht="108" customHeight="1" thickBot="1" x14ac:dyDescent="0.25">
      <c r="B49" s="160" t="s">
        <v>8</v>
      </c>
      <c r="C49" s="213" t="s">
        <v>115</v>
      </c>
      <c r="D49" s="213"/>
      <c r="E49" s="214"/>
      <c r="F49" s="63">
        <v>1</v>
      </c>
      <c r="G49" s="81"/>
      <c r="H49" s="8">
        <f>IF(F49=$I$9,0,IF(F49=$I$10,4,IF(F49=$I$11,8,IF(F49=$I$12,12,IF(F49=$I$13,15,error)))))</f>
        <v>0</v>
      </c>
    </row>
    <row r="50" spans="2:8" s="8" customFormat="1" ht="142.5" customHeight="1" thickBot="1" x14ac:dyDescent="0.25">
      <c r="B50" s="77" t="s">
        <v>9</v>
      </c>
      <c r="C50" s="213" t="s">
        <v>109</v>
      </c>
      <c r="D50" s="213"/>
      <c r="E50" s="214"/>
      <c r="F50" s="63">
        <v>2</v>
      </c>
      <c r="G50" s="81"/>
      <c r="H50" s="8">
        <f>IF(F50=$I$9,0,IF(F50=$I$10,4,IF(F50=$I$11,8,IF(F50=$I$12,12,IF(F50=$I$13,15,error)))))</f>
        <v>4</v>
      </c>
    </row>
    <row r="51" spans="2:8" s="8" customFormat="1" ht="111" customHeight="1" thickBot="1" x14ac:dyDescent="0.25">
      <c r="B51" s="77" t="s">
        <v>10</v>
      </c>
      <c r="C51" s="213" t="s">
        <v>116</v>
      </c>
      <c r="D51" s="213"/>
      <c r="E51" s="214"/>
      <c r="F51" s="63">
        <v>1</v>
      </c>
      <c r="G51" s="81"/>
      <c r="H51" s="8">
        <f>IF(F51=$I$9,0,IF(F51=$I$10,4,IF(F51=$I$11,8,IF(F51=$I$12,12,IF(F51=$I$13,15,error)))))</f>
        <v>0</v>
      </c>
    </row>
    <row r="52" spans="2:8" s="8" customFormat="1" ht="15.75" thickBot="1" x14ac:dyDescent="0.3">
      <c r="B52" s="78"/>
      <c r="C52" s="79"/>
      <c r="D52" s="80"/>
      <c r="E52" s="80"/>
      <c r="F52" s="158"/>
      <c r="G52" s="82"/>
    </row>
    <row r="53" spans="2:8" s="8" customFormat="1" ht="12.6" customHeight="1" x14ac:dyDescent="0.2">
      <c r="B53" s="205" t="s">
        <v>111</v>
      </c>
      <c r="C53" s="206"/>
      <c r="D53" s="206"/>
      <c r="E53" s="206"/>
      <c r="F53" s="206"/>
      <c r="G53" s="207"/>
    </row>
    <row r="54" spans="2:8" s="8" customFormat="1" ht="12.6" customHeight="1" x14ac:dyDescent="0.2">
      <c r="B54" s="208"/>
      <c r="C54" s="209"/>
      <c r="D54" s="209"/>
      <c r="E54" s="209"/>
      <c r="F54" s="209"/>
      <c r="G54" s="210"/>
    </row>
    <row r="55" spans="2:8" s="8" customFormat="1" ht="12.6" customHeight="1" x14ac:dyDescent="0.2">
      <c r="B55" s="208"/>
      <c r="C55" s="209"/>
      <c r="D55" s="209"/>
      <c r="E55" s="209"/>
      <c r="F55" s="209"/>
      <c r="G55" s="210"/>
    </row>
    <row r="56" spans="2:8" s="8" customFormat="1" ht="12.95" customHeight="1" thickBot="1" x14ac:dyDescent="0.25">
      <c r="B56" s="208"/>
      <c r="C56" s="209"/>
      <c r="D56" s="209"/>
      <c r="E56" s="209"/>
      <c r="F56" s="209"/>
      <c r="G56" s="210"/>
    </row>
    <row r="57" spans="2:8" s="8" customFormat="1" ht="12.75" x14ac:dyDescent="0.2">
      <c r="B57" s="64" t="s">
        <v>77</v>
      </c>
      <c r="C57" s="130"/>
      <c r="D57" s="130"/>
      <c r="E57" s="130"/>
      <c r="F57" s="130"/>
      <c r="G57" s="131"/>
    </row>
    <row r="58" spans="2:8" s="8" customFormat="1" ht="6" customHeight="1" x14ac:dyDescent="0.2">
      <c r="B58" s="148"/>
      <c r="C58" s="68"/>
      <c r="D58" s="133"/>
      <c r="E58" s="133"/>
      <c r="F58" s="204" t="s">
        <v>4</v>
      </c>
      <c r="G58" s="203" t="s">
        <v>5</v>
      </c>
    </row>
    <row r="59" spans="2:8" s="8" customFormat="1" ht="45.75" customHeight="1" thickBot="1" x14ac:dyDescent="0.25">
      <c r="B59" s="149"/>
      <c r="C59" s="68"/>
      <c r="D59" s="71"/>
      <c r="E59" s="71"/>
      <c r="F59" s="211"/>
      <c r="G59" s="212"/>
    </row>
    <row r="60" spans="2:8" s="8" customFormat="1" ht="85.5" customHeight="1" thickBot="1" x14ac:dyDescent="0.25">
      <c r="B60" s="160" t="s">
        <v>17</v>
      </c>
      <c r="C60" s="213" t="s">
        <v>112</v>
      </c>
      <c r="D60" s="213"/>
      <c r="E60" s="214"/>
      <c r="F60" s="63">
        <v>1</v>
      </c>
      <c r="G60" s="81"/>
      <c r="H60" s="8">
        <f>IF(F60=$I$9,0,IF(F60=$I$10,4,IF(F60=$I$11,6,IF(F60=$I$12,8,IF(F60=$I$13,10,error)))))</f>
        <v>0</v>
      </c>
    </row>
    <row r="61" spans="2:8" s="8" customFormat="1" ht="13.5" thickBot="1" x14ac:dyDescent="0.25">
      <c r="B61" s="186" t="s">
        <v>7</v>
      </c>
      <c r="C61" s="187"/>
      <c r="D61" s="187"/>
      <c r="E61" s="187"/>
      <c r="F61" s="187"/>
      <c r="G61" s="188"/>
    </row>
    <row r="62" spans="2:8" s="8" customFormat="1" x14ac:dyDescent="0.2">
      <c r="B62" s="5" t="s">
        <v>6</v>
      </c>
      <c r="C62" s="3"/>
      <c r="D62" s="1"/>
      <c r="E62" s="4"/>
      <c r="F62" s="1"/>
      <c r="G62" s="1"/>
    </row>
    <row r="64" spans="2:8" s="8" customFormat="1" ht="15.75" x14ac:dyDescent="0.2">
      <c r="B64" s="215"/>
      <c r="C64" s="215"/>
      <c r="D64" s="1"/>
      <c r="E64" s="4"/>
      <c r="F64" s="1"/>
      <c r="G64" s="1"/>
    </row>
  </sheetData>
  <mergeCells count="32">
    <mergeCell ref="C49:E49"/>
    <mergeCell ref="C21:E21"/>
    <mergeCell ref="B23:G26"/>
    <mergeCell ref="F28:F29"/>
    <mergeCell ref="G28:G29"/>
    <mergeCell ref="C30:E30"/>
    <mergeCell ref="C31:E31"/>
    <mergeCell ref="B33:G36"/>
    <mergeCell ref="F38:F39"/>
    <mergeCell ref="G38:G39"/>
    <mergeCell ref="C40:E40"/>
    <mergeCell ref="B2:G5"/>
    <mergeCell ref="B7:G8"/>
    <mergeCell ref="B9:G12"/>
    <mergeCell ref="C16:E16"/>
    <mergeCell ref="C17:E17"/>
    <mergeCell ref="G14:G15"/>
    <mergeCell ref="F14:F15"/>
    <mergeCell ref="C60:E60"/>
    <mergeCell ref="B61:G61"/>
    <mergeCell ref="B64:C64"/>
    <mergeCell ref="C50:E50"/>
    <mergeCell ref="C51:E51"/>
    <mergeCell ref="B53:G56"/>
    <mergeCell ref="F58:F59"/>
    <mergeCell ref="G58:G59"/>
    <mergeCell ref="C18:E18"/>
    <mergeCell ref="C19:E19"/>
    <mergeCell ref="C20:E20"/>
    <mergeCell ref="B42:G45"/>
    <mergeCell ref="F47:F48"/>
    <mergeCell ref="G47:G48"/>
  </mergeCells>
  <dataValidations count="3">
    <dataValidation type="list" allowBlank="1" showInputMessage="1" showErrorMessage="1" errorTitle="Invalid entry?" error="Please hit &quot;Cancel&quot; then select &quot;Yes&quot; or &quot;No&quot; from the drop-down list" sqref="F41 F31:F32 F16" xr:uid="{4E7DADBC-7692-400E-A83F-9D7F3E3B7BC6}">
      <formula1>"Yes,No"</formula1>
    </dataValidation>
    <dataValidation type="textLength" allowBlank="1" showInputMessage="1" showErrorMessage="1" sqref="G40:H41 G30:H32 G60:H60 G16:H21 G49:H51" xr:uid="{43505BC8-78D4-4C17-A54F-A434D63E05AF}">
      <formula1>0</formula1>
      <formula2>999</formula2>
    </dataValidation>
    <dataValidation type="list" allowBlank="1" showInputMessage="1" showErrorMessage="1" errorTitle="Invalid entry?" error="Please hit &quot;Cancel&quot; then select &quot;Yes&quot; or &quot;No&quot; from the drop-down list" sqref="F30 F40 F60 F17:F21 F49:F51" xr:uid="{8AE5B09E-05F8-400E-8A3E-C46C1EF1C6CF}">
      <formula1>"1,2,3,4,5"</formula1>
    </dataValidation>
  </dataValidations>
  <pageMargins left="0.7" right="0.7" top="0.75" bottom="0.75" header="0.3" footer="0.3"/>
  <pageSetup paperSize="9" scale="10"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ACC7-9924-404A-8AB2-6AA74DB8B7C4}">
  <sheetPr>
    <pageSetUpPr fitToPage="1"/>
  </sheetPr>
  <dimension ref="B1:EI64"/>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55</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16" t="s">
        <v>97</v>
      </c>
      <c r="C9" s="217"/>
      <c r="D9" s="217"/>
      <c r="E9" s="217"/>
      <c r="F9" s="217"/>
      <c r="G9" s="218"/>
      <c r="I9" s="8">
        <v>1</v>
      </c>
    </row>
    <row r="10" spans="2:139" ht="12.75" x14ac:dyDescent="0.2">
      <c r="B10" s="219"/>
      <c r="C10" s="220"/>
      <c r="D10" s="220"/>
      <c r="E10" s="220"/>
      <c r="F10" s="220"/>
      <c r="G10" s="221"/>
      <c r="I10" s="8">
        <v>2</v>
      </c>
    </row>
    <row r="11" spans="2:139" ht="12.75" x14ac:dyDescent="0.2">
      <c r="B11" s="219"/>
      <c r="C11" s="220"/>
      <c r="D11" s="220"/>
      <c r="E11" s="220"/>
      <c r="F11" s="220"/>
      <c r="G11" s="221"/>
      <c r="H11" s="8" t="s">
        <v>1</v>
      </c>
      <c r="I11" s="8">
        <v>3</v>
      </c>
    </row>
    <row r="12" spans="2:139" ht="13.5" thickBot="1" x14ac:dyDescent="0.25">
      <c r="B12" s="219"/>
      <c r="C12" s="220"/>
      <c r="D12" s="220"/>
      <c r="E12" s="220"/>
      <c r="F12" s="220"/>
      <c r="G12" s="221"/>
      <c r="H12" s="8" t="s">
        <v>2</v>
      </c>
      <c r="I12" s="8">
        <v>4</v>
      </c>
    </row>
    <row r="13" spans="2:139" ht="16.5" customHeight="1" x14ac:dyDescent="0.2">
      <c r="B13" s="64" t="s">
        <v>77</v>
      </c>
      <c r="C13" s="130"/>
      <c r="D13" s="130"/>
      <c r="E13" s="130"/>
      <c r="F13" s="130"/>
      <c r="G13" s="131"/>
      <c r="I13" s="8">
        <v>5</v>
      </c>
    </row>
    <row r="14" spans="2:139" ht="6.75" customHeight="1" x14ac:dyDescent="0.2">
      <c r="B14" s="148"/>
      <c r="C14" s="68"/>
      <c r="D14" s="133"/>
      <c r="E14" s="133"/>
      <c r="F14" s="185" t="s">
        <v>4</v>
      </c>
      <c r="G14" s="184" t="s">
        <v>5</v>
      </c>
    </row>
    <row r="15" spans="2:139" ht="43.5" customHeight="1" thickBot="1" x14ac:dyDescent="0.25">
      <c r="B15" s="149"/>
      <c r="C15" s="68"/>
      <c r="D15" s="71"/>
      <c r="E15" s="71"/>
      <c r="F15" s="222"/>
      <c r="G15" s="223"/>
    </row>
    <row r="16" spans="2:139" ht="83.25" customHeight="1" thickBot="1" x14ac:dyDescent="0.25">
      <c r="B16" s="160" t="s">
        <v>11</v>
      </c>
      <c r="C16" s="213" t="s">
        <v>98</v>
      </c>
      <c r="D16" s="213"/>
      <c r="E16" s="214"/>
      <c r="F16" s="63" t="s">
        <v>2</v>
      </c>
      <c r="G16" s="81"/>
      <c r="H16" s="8">
        <f>IF($F16=$H$11,50,IF($F16=$H$12,0,error))</f>
        <v>0</v>
      </c>
    </row>
    <row r="17" spans="2:8" s="8" customFormat="1" ht="97.5" customHeight="1" thickBot="1" x14ac:dyDescent="0.25">
      <c r="B17" s="77" t="s">
        <v>12</v>
      </c>
      <c r="C17" s="189" t="s">
        <v>99</v>
      </c>
      <c r="D17" s="189"/>
      <c r="E17" s="190"/>
      <c r="F17" s="63">
        <v>1</v>
      </c>
      <c r="G17" s="81"/>
      <c r="H17" s="8">
        <f>IF(F17=$I$9,0,IF(F17=$I$10,10,IF(F17=$I$11,25,IF(F17=$I$12,40,IF(F17=$I$13,50,error)))))</f>
        <v>0</v>
      </c>
    </row>
    <row r="18" spans="2:8" ht="144" customHeight="1" thickBot="1" x14ac:dyDescent="0.25">
      <c r="B18" s="77" t="s">
        <v>13</v>
      </c>
      <c r="C18" s="189" t="s">
        <v>124</v>
      </c>
      <c r="D18" s="189"/>
      <c r="E18" s="190"/>
      <c r="F18" s="63">
        <v>1</v>
      </c>
      <c r="G18" s="81"/>
      <c r="H18" s="8">
        <f>IF(F18=$I$9,0,IF(F18=$I$10,4,IF(F18=$I$11,8,IF(F18=$I$12,12,IF(F18=$I$13,15,error)))))</f>
        <v>0</v>
      </c>
    </row>
    <row r="19" spans="2:8" s="8" customFormat="1" ht="125.25" customHeight="1" thickBot="1" x14ac:dyDescent="0.25">
      <c r="B19" s="77" t="s">
        <v>14</v>
      </c>
      <c r="C19" s="189" t="s">
        <v>101</v>
      </c>
      <c r="D19" s="189"/>
      <c r="E19" s="190"/>
      <c r="F19" s="63">
        <v>5</v>
      </c>
      <c r="G19" s="81"/>
      <c r="H19" s="8">
        <f>IF(F19=$I$9,0,IF(F19=$I$10,4,IF(F19=$I$11,8,IF(F19=$I$12,12,IF(F19=$I$13,15,error)))))</f>
        <v>15</v>
      </c>
    </row>
    <row r="20" spans="2:8" s="8" customFormat="1" ht="98.25" customHeight="1" thickBot="1" x14ac:dyDescent="0.25">
      <c r="B20" s="77" t="s">
        <v>15</v>
      </c>
      <c r="C20" s="189" t="s">
        <v>126</v>
      </c>
      <c r="D20" s="189"/>
      <c r="E20" s="190"/>
      <c r="F20" s="63">
        <v>1</v>
      </c>
      <c r="G20" s="81"/>
      <c r="H20" s="8">
        <f>IF(F20=$I$9,0,IF(F20=$I$10,4,IF(F20=$I$11,8,IF(F20=$I$12,12,IF(F20=$I$13,15,error)))))</f>
        <v>0</v>
      </c>
    </row>
    <row r="21" spans="2:8" s="8" customFormat="1" ht="99" customHeight="1" thickBot="1" x14ac:dyDescent="0.25">
      <c r="B21" s="77" t="s">
        <v>16</v>
      </c>
      <c r="C21" s="189" t="s">
        <v>125</v>
      </c>
      <c r="D21" s="189"/>
      <c r="E21" s="190"/>
      <c r="F21" s="63">
        <v>1</v>
      </c>
      <c r="G21" s="81"/>
      <c r="H21" s="8">
        <f>IF(F21=$I$9,0,IF(F21=$I$10,-4,IF(F21=$I$11,-8,IF(F21=$I$12,-12,IF(F21=$I$13,-15,error)))))</f>
        <v>0</v>
      </c>
    </row>
    <row r="22" spans="2:8" s="8" customFormat="1" ht="15.75" thickBot="1" x14ac:dyDescent="0.3">
      <c r="B22" s="78"/>
      <c r="C22" s="79"/>
      <c r="D22" s="80"/>
      <c r="E22" s="80"/>
      <c r="F22" s="80"/>
      <c r="G22" s="82"/>
    </row>
    <row r="23" spans="2:8" s="8" customFormat="1" ht="12.6" customHeight="1" x14ac:dyDescent="0.2">
      <c r="B23" s="216" t="s">
        <v>102</v>
      </c>
      <c r="C23" s="217"/>
      <c r="D23" s="217"/>
      <c r="E23" s="217"/>
      <c r="F23" s="217"/>
      <c r="G23" s="218"/>
    </row>
    <row r="24" spans="2:8" s="8" customFormat="1" ht="12.6" customHeight="1" x14ac:dyDescent="0.2">
      <c r="B24" s="219"/>
      <c r="C24" s="220"/>
      <c r="D24" s="220"/>
      <c r="E24" s="220"/>
      <c r="F24" s="220"/>
      <c r="G24" s="221"/>
    </row>
    <row r="25" spans="2:8" s="8" customFormat="1" ht="12.6" customHeight="1" x14ac:dyDescent="0.2">
      <c r="B25" s="219"/>
      <c r="C25" s="220"/>
      <c r="D25" s="220"/>
      <c r="E25" s="220"/>
      <c r="F25" s="220"/>
      <c r="G25" s="221"/>
    </row>
    <row r="26" spans="2:8" s="8" customFormat="1" ht="12.95" customHeight="1" thickBot="1" x14ac:dyDescent="0.25">
      <c r="B26" s="219"/>
      <c r="C26" s="220"/>
      <c r="D26" s="220"/>
      <c r="E26" s="220"/>
      <c r="F26" s="220"/>
      <c r="G26" s="221"/>
    </row>
    <row r="27" spans="2:8" s="8" customFormat="1" ht="12.75" x14ac:dyDescent="0.2">
      <c r="B27" s="64" t="s">
        <v>77</v>
      </c>
      <c r="C27" s="130"/>
      <c r="D27" s="130"/>
      <c r="E27" s="130"/>
      <c r="F27" s="130"/>
      <c r="G27" s="131"/>
    </row>
    <row r="28" spans="2:8" s="8" customFormat="1" ht="6.75" customHeight="1" x14ac:dyDescent="0.2">
      <c r="B28" s="148"/>
      <c r="C28" s="68"/>
      <c r="D28" s="133"/>
      <c r="E28" s="133"/>
      <c r="F28" s="204" t="s">
        <v>4</v>
      </c>
      <c r="G28" s="203" t="s">
        <v>5</v>
      </c>
    </row>
    <row r="29" spans="2:8" s="8" customFormat="1" ht="43.5" customHeight="1" thickBot="1" x14ac:dyDescent="0.25">
      <c r="B29" s="149"/>
      <c r="C29" s="68"/>
      <c r="D29" s="71"/>
      <c r="E29" s="71"/>
      <c r="F29" s="211"/>
      <c r="G29" s="212"/>
    </row>
    <row r="30" spans="2:8" s="8" customFormat="1" ht="164.25" customHeight="1" thickBot="1" x14ac:dyDescent="0.25">
      <c r="B30" s="160" t="s">
        <v>18</v>
      </c>
      <c r="C30" s="213" t="s">
        <v>103</v>
      </c>
      <c r="D30" s="213"/>
      <c r="E30" s="214"/>
      <c r="F30" s="63">
        <v>2</v>
      </c>
      <c r="G30" s="81"/>
      <c r="H30" s="8">
        <f>IF(F30=$I$9,0,IF(F30=$I$10,4,IF(F30=$I$11,6,IF(F30=$I$12,18,IF(F30=$I$13,10,error)))))</f>
        <v>4</v>
      </c>
    </row>
    <row r="31" spans="2:8" s="8" customFormat="1" ht="90.75" customHeight="1" thickBot="1" x14ac:dyDescent="0.25">
      <c r="B31" s="77" t="s">
        <v>19</v>
      </c>
      <c r="C31" s="189" t="s">
        <v>104</v>
      </c>
      <c r="D31" s="189"/>
      <c r="E31" s="190"/>
      <c r="F31" s="63" t="s">
        <v>2</v>
      </c>
      <c r="G31" s="81"/>
      <c r="H31" s="8">
        <f>IF(F31=$H$11,5,IF(F31=$H$12,0,error))</f>
        <v>0</v>
      </c>
    </row>
    <row r="32" spans="2:8" s="8" customFormat="1" ht="15.75" thickBot="1" x14ac:dyDescent="0.3">
      <c r="B32" s="78"/>
      <c r="C32" s="79"/>
      <c r="D32" s="80"/>
      <c r="E32" s="80"/>
      <c r="F32" s="158"/>
      <c r="G32" s="154"/>
    </row>
    <row r="33" spans="2:9" s="8" customFormat="1" ht="12.6" customHeight="1" x14ac:dyDescent="0.2">
      <c r="B33" s="216" t="s">
        <v>105</v>
      </c>
      <c r="C33" s="217"/>
      <c r="D33" s="217"/>
      <c r="E33" s="217"/>
      <c r="F33" s="217"/>
      <c r="G33" s="218"/>
    </row>
    <row r="34" spans="2:9" s="8" customFormat="1" ht="12.6" customHeight="1" x14ac:dyDescent="0.2">
      <c r="B34" s="219"/>
      <c r="C34" s="220"/>
      <c r="D34" s="220"/>
      <c r="E34" s="220"/>
      <c r="F34" s="220"/>
      <c r="G34" s="221"/>
    </row>
    <row r="35" spans="2:9" s="8" customFormat="1" ht="12.6" customHeight="1" x14ac:dyDescent="0.2">
      <c r="B35" s="219"/>
      <c r="C35" s="220"/>
      <c r="D35" s="220"/>
      <c r="E35" s="220"/>
      <c r="F35" s="220"/>
      <c r="G35" s="221"/>
    </row>
    <row r="36" spans="2:9" s="8" customFormat="1" ht="12.95" customHeight="1" thickBot="1" x14ac:dyDescent="0.25">
      <c r="B36" s="219"/>
      <c r="C36" s="220"/>
      <c r="D36" s="220"/>
      <c r="E36" s="220"/>
      <c r="F36" s="220"/>
      <c r="G36" s="221"/>
    </row>
    <row r="37" spans="2:9" s="8" customFormat="1" ht="19.5" customHeight="1" x14ac:dyDescent="0.2">
      <c r="B37" s="64" t="s">
        <v>77</v>
      </c>
      <c r="C37" s="130"/>
      <c r="D37" s="130"/>
      <c r="E37" s="130"/>
      <c r="F37" s="130"/>
      <c r="G37" s="131"/>
    </row>
    <row r="38" spans="2:9" s="8" customFormat="1" ht="9" customHeight="1" x14ac:dyDescent="0.2">
      <c r="B38" s="148"/>
      <c r="C38" s="68"/>
      <c r="D38" s="133"/>
      <c r="E38" s="133"/>
      <c r="F38" s="204" t="s">
        <v>4</v>
      </c>
      <c r="G38" s="203" t="s">
        <v>5</v>
      </c>
    </row>
    <row r="39" spans="2:9" s="8" customFormat="1" ht="39.75" customHeight="1" thickBot="1" x14ac:dyDescent="0.25">
      <c r="B39" s="149"/>
      <c r="C39" s="68"/>
      <c r="D39" s="71"/>
      <c r="E39" s="71"/>
      <c r="F39" s="211"/>
      <c r="G39" s="212"/>
    </row>
    <row r="40" spans="2:9" s="8" customFormat="1" ht="144" customHeight="1" thickBot="1" x14ac:dyDescent="0.25">
      <c r="B40" s="161">
        <v>3</v>
      </c>
      <c r="C40" s="213" t="s">
        <v>123</v>
      </c>
      <c r="D40" s="213"/>
      <c r="E40" s="214"/>
      <c r="F40" s="63">
        <v>1</v>
      </c>
      <c r="G40" s="81"/>
      <c r="H40" s="8">
        <f>IF(F40=$I$9,0,IF(F40=$I$10,4,IF(F40=$I$11,8,IF(F40=$I$12,12,IF(F40=$I$13,15,error)))))</f>
        <v>0</v>
      </c>
      <c r="I40" s="11"/>
    </row>
    <row r="41" spans="2:9" s="8" customFormat="1" ht="13.5" thickBot="1" x14ac:dyDescent="0.25">
      <c r="B41" s="146"/>
      <c r="C41" s="147"/>
      <c r="D41" s="152"/>
      <c r="E41" s="152"/>
      <c r="F41" s="153"/>
      <c r="G41" s="154"/>
    </row>
    <row r="42" spans="2:9" s="8" customFormat="1" ht="12.6" customHeight="1" x14ac:dyDescent="0.2">
      <c r="B42" s="216" t="s">
        <v>107</v>
      </c>
      <c r="C42" s="217"/>
      <c r="D42" s="217"/>
      <c r="E42" s="217"/>
      <c r="F42" s="217"/>
      <c r="G42" s="218"/>
    </row>
    <row r="43" spans="2:9" s="8" customFormat="1" ht="12.6" customHeight="1" x14ac:dyDescent="0.2">
      <c r="B43" s="219"/>
      <c r="C43" s="220"/>
      <c r="D43" s="220"/>
      <c r="E43" s="220"/>
      <c r="F43" s="220"/>
      <c r="G43" s="221"/>
    </row>
    <row r="44" spans="2:9" s="8" customFormat="1" ht="12.6" customHeight="1" x14ac:dyDescent="0.2">
      <c r="B44" s="219"/>
      <c r="C44" s="220"/>
      <c r="D44" s="220"/>
      <c r="E44" s="220"/>
      <c r="F44" s="220"/>
      <c r="G44" s="221"/>
    </row>
    <row r="45" spans="2:9" s="8" customFormat="1" ht="12.95" customHeight="1" thickBot="1" x14ac:dyDescent="0.25">
      <c r="B45" s="219"/>
      <c r="C45" s="220"/>
      <c r="D45" s="220"/>
      <c r="E45" s="220"/>
      <c r="F45" s="220"/>
      <c r="G45" s="221"/>
    </row>
    <row r="46" spans="2:9" s="8" customFormat="1" ht="21" customHeight="1" x14ac:dyDescent="0.2">
      <c r="B46" s="64" t="s">
        <v>77</v>
      </c>
      <c r="C46" s="130"/>
      <c r="D46" s="130"/>
      <c r="E46" s="130"/>
      <c r="F46" s="130"/>
      <c r="G46" s="131"/>
    </row>
    <row r="47" spans="2:9" s="8" customFormat="1" ht="2.25" customHeight="1" x14ac:dyDescent="0.2">
      <c r="B47" s="148"/>
      <c r="C47" s="68"/>
      <c r="D47" s="133"/>
      <c r="E47" s="133"/>
      <c r="F47" s="204" t="s">
        <v>4</v>
      </c>
      <c r="G47" s="203" t="s">
        <v>5</v>
      </c>
    </row>
    <row r="48" spans="2:9" s="8" customFormat="1" ht="49.5" customHeight="1" thickBot="1" x14ac:dyDescent="0.25">
      <c r="B48" s="149"/>
      <c r="C48" s="68"/>
      <c r="D48" s="71"/>
      <c r="E48" s="71"/>
      <c r="F48" s="211"/>
      <c r="G48" s="212"/>
    </row>
    <row r="49" spans="2:8" s="8" customFormat="1" ht="111" customHeight="1" thickBot="1" x14ac:dyDescent="0.25">
      <c r="B49" s="160" t="s">
        <v>8</v>
      </c>
      <c r="C49" s="213" t="s">
        <v>113</v>
      </c>
      <c r="D49" s="213"/>
      <c r="E49" s="214"/>
      <c r="F49" s="63">
        <v>2</v>
      </c>
      <c r="G49" s="81"/>
      <c r="H49" s="8">
        <f>IF(F49=$I$9,0,IF(F49=$I$10,4,IF(F49=$I$11,8,IF(F49=$I$12,12,IF(F49=$I$13,15,error)))))</f>
        <v>4</v>
      </c>
    </row>
    <row r="50" spans="2:8" s="8" customFormat="1" ht="145.5" customHeight="1" thickBot="1" x14ac:dyDescent="0.25">
      <c r="B50" s="77" t="s">
        <v>9</v>
      </c>
      <c r="C50" s="213" t="s">
        <v>109</v>
      </c>
      <c r="D50" s="213"/>
      <c r="E50" s="214"/>
      <c r="F50" s="63">
        <v>2</v>
      </c>
      <c r="G50" s="81"/>
      <c r="H50" s="8">
        <f>IF(F50=$I$9,0,IF(F50=$I$10,4,IF(F50=$I$11,8,IF(F50=$I$12,12,IF(F50=$I$13,15,error)))))</f>
        <v>4</v>
      </c>
    </row>
    <row r="51" spans="2:8" s="8" customFormat="1" ht="108" customHeight="1" thickBot="1" x14ac:dyDescent="0.25">
      <c r="B51" s="77" t="s">
        <v>10</v>
      </c>
      <c r="C51" s="213" t="s">
        <v>116</v>
      </c>
      <c r="D51" s="213"/>
      <c r="E51" s="214"/>
      <c r="F51" s="63">
        <v>2</v>
      </c>
      <c r="G51" s="81"/>
      <c r="H51" s="8">
        <f>IF(F51=$I$9,0,IF(F51=$I$10,4,IF(F51=$I$11,8,IF(F51=$I$12,12,IF(F51=$I$13,15,error)))))</f>
        <v>4</v>
      </c>
    </row>
    <row r="52" spans="2:8" s="8" customFormat="1" ht="15.75" thickBot="1" x14ac:dyDescent="0.3">
      <c r="B52" s="78"/>
      <c r="C52" s="79"/>
      <c r="D52" s="80"/>
      <c r="E52" s="80"/>
      <c r="F52" s="158"/>
      <c r="G52" s="82"/>
    </row>
    <row r="53" spans="2:8" s="8" customFormat="1" ht="12.6" customHeight="1" x14ac:dyDescent="0.2">
      <c r="B53" s="216" t="s">
        <v>111</v>
      </c>
      <c r="C53" s="217"/>
      <c r="D53" s="217"/>
      <c r="E53" s="217"/>
      <c r="F53" s="217"/>
      <c r="G53" s="218"/>
    </row>
    <row r="54" spans="2:8" s="8" customFormat="1" ht="12.6" customHeight="1" x14ac:dyDescent="0.2">
      <c r="B54" s="219"/>
      <c r="C54" s="220"/>
      <c r="D54" s="220"/>
      <c r="E54" s="220"/>
      <c r="F54" s="220"/>
      <c r="G54" s="221"/>
    </row>
    <row r="55" spans="2:8" s="8" customFormat="1" ht="12.6" customHeight="1" x14ac:dyDescent="0.2">
      <c r="B55" s="219"/>
      <c r="C55" s="220"/>
      <c r="D55" s="220"/>
      <c r="E55" s="220"/>
      <c r="F55" s="220"/>
      <c r="G55" s="221"/>
    </row>
    <row r="56" spans="2:8" s="8" customFormat="1" ht="12.95" customHeight="1" thickBot="1" x14ac:dyDescent="0.25">
      <c r="B56" s="219"/>
      <c r="C56" s="220"/>
      <c r="D56" s="220"/>
      <c r="E56" s="220"/>
      <c r="F56" s="220"/>
      <c r="G56" s="221"/>
    </row>
    <row r="57" spans="2:8" s="8" customFormat="1" ht="23.25" x14ac:dyDescent="0.2">
      <c r="B57" s="64" t="s">
        <v>77</v>
      </c>
      <c r="C57" s="65"/>
      <c r="D57" s="65"/>
      <c r="E57" s="65"/>
      <c r="F57" s="65"/>
      <c r="G57" s="66"/>
    </row>
    <row r="58" spans="2:8" s="8" customFormat="1" ht="8.25" customHeight="1" x14ac:dyDescent="0.2">
      <c r="B58" s="67"/>
      <c r="C58" s="68"/>
      <c r="D58" s="69"/>
      <c r="E58" s="69"/>
      <c r="F58" s="204" t="s">
        <v>4</v>
      </c>
      <c r="G58" s="203" t="s">
        <v>5</v>
      </c>
    </row>
    <row r="59" spans="2:8" s="8" customFormat="1" ht="40.5" customHeight="1" thickBot="1" x14ac:dyDescent="0.25">
      <c r="B59" s="70"/>
      <c r="C59" s="68"/>
      <c r="D59" s="71"/>
      <c r="E59" s="71"/>
      <c r="F59" s="211"/>
      <c r="G59" s="212"/>
    </row>
    <row r="60" spans="2:8" s="8" customFormat="1" ht="84.75" customHeight="1" thickBot="1" x14ac:dyDescent="0.25">
      <c r="B60" s="162" t="s">
        <v>17</v>
      </c>
      <c r="C60" s="213" t="s">
        <v>112</v>
      </c>
      <c r="D60" s="213"/>
      <c r="E60" s="214"/>
      <c r="F60" s="63">
        <v>1</v>
      </c>
      <c r="G60" s="81"/>
      <c r="H60" s="8">
        <f>IF(F60=$I$9,0,IF(F60=$I$10,4,IF(F60=$I$11,6,IF(F60=$I$12,8,IF(F60=$I$13,10,error)))))</f>
        <v>0</v>
      </c>
    </row>
    <row r="61" spans="2:8" s="8" customFormat="1" ht="13.5" thickBot="1" x14ac:dyDescent="0.25">
      <c r="B61" s="186" t="s">
        <v>7</v>
      </c>
      <c r="C61" s="187"/>
      <c r="D61" s="187"/>
      <c r="E61" s="187"/>
      <c r="F61" s="187"/>
      <c r="G61" s="188"/>
    </row>
    <row r="62" spans="2:8" s="8" customFormat="1" x14ac:dyDescent="0.2">
      <c r="B62" s="5" t="s">
        <v>6</v>
      </c>
      <c r="C62" s="3"/>
      <c r="D62" s="1"/>
      <c r="E62" s="4"/>
      <c r="F62" s="1"/>
      <c r="G62" s="1"/>
    </row>
    <row r="64" spans="2:8" s="8" customFormat="1" ht="15.75" x14ac:dyDescent="0.2">
      <c r="B64" s="215"/>
      <c r="C64" s="215"/>
      <c r="D64" s="1"/>
      <c r="E64" s="4"/>
      <c r="F64" s="1"/>
      <c r="G64" s="1"/>
    </row>
  </sheetData>
  <mergeCells count="32">
    <mergeCell ref="B42:G45"/>
    <mergeCell ref="F47:F48"/>
    <mergeCell ref="G47:G48"/>
    <mergeCell ref="C49:E49"/>
    <mergeCell ref="C21:E21"/>
    <mergeCell ref="B23:G26"/>
    <mergeCell ref="F28:F29"/>
    <mergeCell ref="G28:G29"/>
    <mergeCell ref="C30:E30"/>
    <mergeCell ref="C31:E31"/>
    <mergeCell ref="B33:G36"/>
    <mergeCell ref="F38:F39"/>
    <mergeCell ref="G38:G39"/>
    <mergeCell ref="C40:E40"/>
    <mergeCell ref="C16:E16"/>
    <mergeCell ref="C17:E17"/>
    <mergeCell ref="C18:E18"/>
    <mergeCell ref="C19:E19"/>
    <mergeCell ref="C20:E20"/>
    <mergeCell ref="B2:G5"/>
    <mergeCell ref="B7:G8"/>
    <mergeCell ref="B9:G12"/>
    <mergeCell ref="F14:F15"/>
    <mergeCell ref="G14:G15"/>
    <mergeCell ref="C60:E60"/>
    <mergeCell ref="B61:G61"/>
    <mergeCell ref="B64:C64"/>
    <mergeCell ref="C50:E50"/>
    <mergeCell ref="C51:E51"/>
    <mergeCell ref="B53:G56"/>
    <mergeCell ref="F58:F59"/>
    <mergeCell ref="G58:G59"/>
  </mergeCells>
  <dataValidations count="3">
    <dataValidation type="textLength" allowBlank="1" showInputMessage="1" showErrorMessage="1" sqref="G40:H41 G30:H32 G60:H60 G16:H21 G49:H51" xr:uid="{31CBF9BC-9761-47E0-9180-435F7C69AFF3}">
      <formula1>0</formula1>
      <formula2>999</formula2>
    </dataValidation>
    <dataValidation type="list" allowBlank="1" showInputMessage="1" showErrorMessage="1" errorTitle="Invalid entry?" error="Please hit &quot;Cancel&quot; then select &quot;Yes&quot; or &quot;No&quot; from the drop-down list" sqref="F41 F31:F32 F16" xr:uid="{97F9EED1-C955-4A26-9C24-98CBBDDEEFF2}">
      <formula1>"Yes,No"</formula1>
    </dataValidation>
    <dataValidation type="list" allowBlank="1" showInputMessage="1" showErrorMessage="1" errorTitle="Invalid entry?" error="Please hit &quot;Cancel&quot; then select &quot;Yes&quot; or &quot;No&quot; from the drop-down list" sqref="F30 F40 F60 F17:F21 F49:F51" xr:uid="{BB1998E3-CFD4-4DB7-8A29-EB9AAE15FC9A}">
      <formula1>"1,2,3,4,5"</formula1>
    </dataValidation>
  </dataValidations>
  <pageMargins left="0.7" right="0.7" top="0.75" bottom="0.75" header="0.3" footer="0.3"/>
  <pageSetup paperSize="9" scale="1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90F85-1AC2-48B2-96E5-65E646437A46}">
  <dimension ref="B1:U58"/>
  <sheetViews>
    <sheetView zoomScale="80" zoomScaleNormal="80" workbookViewId="0">
      <selection activeCell="J2" sqref="J2"/>
    </sheetView>
  </sheetViews>
  <sheetFormatPr defaultColWidth="8.7109375" defaultRowHeight="15" x14ac:dyDescent="0.25"/>
  <cols>
    <col min="1" max="1" width="1.7109375" style="16" customWidth="1"/>
    <col min="2" max="16384" width="8.7109375" style="16"/>
  </cols>
  <sheetData>
    <row r="1" spans="2:21" ht="9.9499999999999993" customHeight="1" x14ac:dyDescent="0.25"/>
    <row r="2" spans="2:21" ht="57" customHeight="1" x14ac:dyDescent="0.25">
      <c r="B2" s="46"/>
      <c r="C2" s="46"/>
      <c r="D2" s="46"/>
      <c r="E2" s="46"/>
      <c r="F2" s="46"/>
      <c r="G2" s="46"/>
      <c r="H2" s="46"/>
      <c r="I2" s="46"/>
      <c r="J2" s="46"/>
      <c r="K2" s="46"/>
      <c r="L2" s="46"/>
      <c r="M2" s="46"/>
      <c r="N2" s="46"/>
      <c r="O2" s="46"/>
      <c r="P2" s="46"/>
      <c r="Q2" s="46"/>
      <c r="R2" s="46"/>
      <c r="S2" s="46"/>
      <c r="T2" s="46"/>
      <c r="U2" s="46"/>
    </row>
    <row r="39" spans="2:21" ht="57" customHeight="1" x14ac:dyDescent="0.25">
      <c r="B39" s="166" t="s">
        <v>65</v>
      </c>
      <c r="C39" s="167"/>
      <c r="D39" s="167"/>
      <c r="E39" s="167"/>
      <c r="F39" s="167"/>
      <c r="G39" s="167"/>
      <c r="H39" s="167"/>
      <c r="I39" s="167"/>
      <c r="J39" s="167"/>
      <c r="K39" s="167"/>
      <c r="L39" s="167"/>
      <c r="M39" s="167"/>
      <c r="N39" s="167"/>
      <c r="O39" s="167"/>
      <c r="P39" s="167"/>
      <c r="Q39" s="167"/>
      <c r="R39" s="167"/>
      <c r="S39" s="167"/>
      <c r="T39" s="167"/>
      <c r="U39" s="168"/>
    </row>
    <row r="40" spans="2:21" ht="5.25" customHeight="1" x14ac:dyDescent="0.25">
      <c r="B40" s="51"/>
      <c r="C40" s="52"/>
      <c r="D40" s="52"/>
      <c r="E40" s="52"/>
      <c r="F40" s="52"/>
      <c r="G40" s="52"/>
      <c r="H40" s="52"/>
      <c r="I40" s="52"/>
      <c r="J40" s="52"/>
      <c r="K40" s="52"/>
      <c r="L40" s="52"/>
      <c r="M40" s="52"/>
      <c r="N40" s="52"/>
      <c r="O40" s="52"/>
      <c r="P40" s="52"/>
      <c r="Q40" s="52"/>
      <c r="R40" s="52"/>
      <c r="S40" s="52"/>
      <c r="T40" s="52"/>
      <c r="U40" s="53"/>
    </row>
    <row r="41" spans="2:21" s="30" customFormat="1" ht="12.75" x14ac:dyDescent="0.2">
      <c r="B41" s="31" t="s">
        <v>64</v>
      </c>
      <c r="C41" s="32"/>
      <c r="D41" s="32"/>
      <c r="E41" s="32"/>
      <c r="F41" s="32"/>
      <c r="G41" s="32"/>
      <c r="H41" s="32"/>
      <c r="I41" s="32"/>
      <c r="J41" s="32"/>
      <c r="K41" s="32"/>
      <c r="L41" s="32"/>
      <c r="M41" s="32"/>
      <c r="N41" s="32"/>
      <c r="O41" s="32"/>
      <c r="P41" s="32"/>
      <c r="Q41" s="32"/>
      <c r="R41" s="32"/>
      <c r="S41" s="32"/>
      <c r="T41" s="32"/>
      <c r="U41" s="33"/>
    </row>
    <row r="42" spans="2:21" s="30" customFormat="1" ht="12.75" x14ac:dyDescent="0.2">
      <c r="B42" s="31"/>
      <c r="C42" s="32"/>
      <c r="D42" s="32"/>
      <c r="E42" s="32"/>
      <c r="F42" s="32"/>
      <c r="G42" s="32"/>
      <c r="H42" s="32"/>
      <c r="I42" s="32"/>
      <c r="J42" s="32"/>
      <c r="K42" s="32"/>
      <c r="L42" s="32"/>
      <c r="M42" s="32"/>
      <c r="N42" s="32"/>
      <c r="O42" s="32"/>
      <c r="P42" s="32"/>
      <c r="Q42" s="32"/>
      <c r="R42" s="32"/>
      <c r="S42" s="32"/>
      <c r="T42" s="32"/>
      <c r="U42" s="33"/>
    </row>
    <row r="43" spans="2:21" s="30" customFormat="1" ht="12.75" x14ac:dyDescent="0.2">
      <c r="B43" s="31" t="s">
        <v>60</v>
      </c>
      <c r="C43" s="32"/>
      <c r="D43" s="32"/>
      <c r="E43" s="32"/>
      <c r="F43" s="32"/>
      <c r="G43" s="32"/>
      <c r="H43" s="32"/>
      <c r="I43" s="32"/>
      <c r="J43" s="32"/>
      <c r="K43" s="32"/>
      <c r="L43" s="32"/>
      <c r="M43" s="32"/>
      <c r="N43" s="32"/>
      <c r="O43" s="32"/>
      <c r="P43" s="32"/>
      <c r="Q43" s="32"/>
      <c r="R43" s="32"/>
      <c r="S43" s="32"/>
      <c r="T43" s="32"/>
      <c r="U43" s="33"/>
    </row>
    <row r="44" spans="2:21" s="30" customFormat="1" ht="12.75" x14ac:dyDescent="0.2">
      <c r="B44" s="31"/>
      <c r="C44" s="32"/>
      <c r="D44" s="32"/>
      <c r="E44" s="32"/>
      <c r="F44" s="32"/>
      <c r="G44" s="32"/>
      <c r="H44" s="32"/>
      <c r="I44" s="32"/>
      <c r="J44" s="32"/>
      <c r="K44" s="32"/>
      <c r="L44" s="32"/>
      <c r="M44" s="32"/>
      <c r="N44" s="32"/>
      <c r="O44" s="32"/>
      <c r="P44" s="32"/>
      <c r="Q44" s="32"/>
      <c r="R44" s="32"/>
      <c r="S44" s="32"/>
      <c r="T44" s="32"/>
      <c r="U44" s="33"/>
    </row>
    <row r="45" spans="2:21" s="50" customFormat="1" ht="12.75" x14ac:dyDescent="0.2">
      <c r="B45" s="47" t="s">
        <v>74</v>
      </c>
      <c r="C45" s="48"/>
      <c r="D45" s="48"/>
      <c r="E45" s="48"/>
      <c r="F45" s="48"/>
      <c r="G45" s="48"/>
      <c r="H45" s="48"/>
      <c r="I45" s="48"/>
      <c r="J45" s="48"/>
      <c r="K45" s="48"/>
      <c r="L45" s="48"/>
      <c r="M45" s="48"/>
      <c r="N45" s="48"/>
      <c r="O45" s="48"/>
      <c r="P45" s="48"/>
      <c r="Q45" s="48"/>
      <c r="R45" s="48"/>
      <c r="S45" s="48"/>
      <c r="T45" s="48"/>
      <c r="U45" s="49"/>
    </row>
    <row r="46" spans="2:21" s="50" customFormat="1" ht="12.75" x14ac:dyDescent="0.2">
      <c r="B46" s="47"/>
      <c r="C46" s="48"/>
      <c r="D46" s="48"/>
      <c r="E46" s="48"/>
      <c r="F46" s="48"/>
      <c r="G46" s="48"/>
      <c r="H46" s="48"/>
      <c r="I46" s="48"/>
      <c r="J46" s="48"/>
      <c r="K46" s="48"/>
      <c r="L46" s="48"/>
      <c r="M46" s="48"/>
      <c r="N46" s="48"/>
      <c r="O46" s="48"/>
      <c r="P46" s="48"/>
      <c r="Q46" s="48"/>
      <c r="R46" s="48"/>
      <c r="S46" s="48"/>
      <c r="T46" s="48"/>
      <c r="U46" s="49"/>
    </row>
    <row r="47" spans="2:21" s="50" customFormat="1" ht="12.75" x14ac:dyDescent="0.2">
      <c r="B47" s="47" t="s">
        <v>73</v>
      </c>
      <c r="C47" s="48"/>
      <c r="D47" s="48"/>
      <c r="E47" s="48"/>
      <c r="F47" s="48"/>
      <c r="G47" s="48"/>
      <c r="H47" s="48"/>
      <c r="I47" s="48"/>
      <c r="J47" s="48"/>
      <c r="K47" s="48"/>
      <c r="L47" s="48"/>
      <c r="M47" s="48"/>
      <c r="N47" s="48"/>
      <c r="O47" s="48"/>
      <c r="P47" s="48"/>
      <c r="Q47" s="48"/>
      <c r="R47" s="48"/>
      <c r="S47" s="48"/>
      <c r="T47" s="48"/>
      <c r="U47" s="49"/>
    </row>
    <row r="48" spans="2:21" s="50" customFormat="1" ht="12.75" x14ac:dyDescent="0.2">
      <c r="B48" s="47"/>
      <c r="C48" s="48"/>
      <c r="D48" s="48"/>
      <c r="E48" s="48"/>
      <c r="F48" s="48"/>
      <c r="G48" s="48"/>
      <c r="H48" s="48"/>
      <c r="I48" s="48"/>
      <c r="J48" s="48"/>
      <c r="K48" s="48"/>
      <c r="L48" s="48"/>
      <c r="M48" s="48"/>
      <c r="N48" s="48"/>
      <c r="O48" s="48"/>
      <c r="P48" s="48"/>
      <c r="Q48" s="48"/>
      <c r="R48" s="48"/>
      <c r="S48" s="48"/>
      <c r="T48" s="48"/>
      <c r="U48" s="49"/>
    </row>
    <row r="49" spans="2:21" s="50" customFormat="1" ht="12.75" x14ac:dyDescent="0.2">
      <c r="B49" s="47" t="s">
        <v>75</v>
      </c>
      <c r="C49" s="48"/>
      <c r="D49" s="48"/>
      <c r="E49" s="48"/>
      <c r="F49" s="48"/>
      <c r="G49" s="48"/>
      <c r="H49" s="48"/>
      <c r="I49" s="48"/>
      <c r="J49" s="48"/>
      <c r="K49" s="48"/>
      <c r="L49" s="48"/>
      <c r="M49" s="48"/>
      <c r="N49" s="48"/>
      <c r="O49" s="48"/>
      <c r="P49" s="48"/>
      <c r="Q49" s="48"/>
      <c r="R49" s="48"/>
      <c r="S49" s="48"/>
      <c r="T49" s="48"/>
      <c r="U49" s="49"/>
    </row>
    <row r="50" spans="2:21" s="50" customFormat="1" ht="12.75" x14ac:dyDescent="0.2">
      <c r="B50" s="47"/>
      <c r="C50" s="48"/>
      <c r="D50" s="48"/>
      <c r="E50" s="48"/>
      <c r="F50" s="48"/>
      <c r="G50" s="48"/>
      <c r="H50" s="48"/>
      <c r="I50" s="48"/>
      <c r="J50" s="48"/>
      <c r="K50" s="48"/>
      <c r="L50" s="48"/>
      <c r="M50" s="48"/>
      <c r="N50" s="48"/>
      <c r="O50" s="48"/>
      <c r="P50" s="48"/>
      <c r="Q50" s="48"/>
      <c r="R50" s="48"/>
      <c r="S50" s="48"/>
      <c r="T50" s="48"/>
      <c r="U50" s="49"/>
    </row>
    <row r="51" spans="2:21" s="50" customFormat="1" ht="12.75" x14ac:dyDescent="0.2">
      <c r="B51" s="47" t="s">
        <v>76</v>
      </c>
      <c r="C51" s="48"/>
      <c r="D51" s="48"/>
      <c r="E51" s="48"/>
      <c r="F51" s="48"/>
      <c r="G51" s="48"/>
      <c r="H51" s="48"/>
      <c r="I51" s="48"/>
      <c r="J51" s="48"/>
      <c r="K51" s="48"/>
      <c r="L51" s="48"/>
      <c r="M51" s="48"/>
      <c r="N51" s="48"/>
      <c r="O51" s="48"/>
      <c r="P51" s="48"/>
      <c r="Q51" s="48"/>
      <c r="R51" s="48"/>
      <c r="S51" s="48"/>
      <c r="T51" s="48"/>
      <c r="U51" s="49"/>
    </row>
    <row r="52" spans="2:21" s="30" customFormat="1" ht="12.75" x14ac:dyDescent="0.2">
      <c r="B52" s="31"/>
      <c r="C52" s="32"/>
      <c r="D52" s="32"/>
      <c r="E52" s="32"/>
      <c r="F52" s="32"/>
      <c r="G52" s="32"/>
      <c r="H52" s="32"/>
      <c r="I52" s="32"/>
      <c r="J52" s="32"/>
      <c r="K52" s="32"/>
      <c r="L52" s="32"/>
      <c r="M52" s="32"/>
      <c r="N52" s="32"/>
      <c r="O52" s="32"/>
      <c r="P52" s="32"/>
      <c r="Q52" s="32"/>
      <c r="R52" s="32"/>
      <c r="S52" s="32"/>
      <c r="T52" s="32"/>
      <c r="U52" s="33"/>
    </row>
    <row r="53" spans="2:21" s="30" customFormat="1" ht="36" customHeight="1" x14ac:dyDescent="0.2">
      <c r="B53" s="169" t="s">
        <v>61</v>
      </c>
      <c r="C53" s="170"/>
      <c r="D53" s="170"/>
      <c r="E53" s="170"/>
      <c r="F53" s="170"/>
      <c r="G53" s="170"/>
      <c r="H53" s="170"/>
      <c r="I53" s="170"/>
      <c r="J53" s="170"/>
      <c r="K53" s="170"/>
      <c r="L53" s="170"/>
      <c r="M53" s="170"/>
      <c r="N53" s="170"/>
      <c r="O53" s="170"/>
      <c r="P53" s="170"/>
      <c r="Q53" s="170"/>
      <c r="R53" s="170"/>
      <c r="S53" s="170"/>
      <c r="T53" s="170"/>
      <c r="U53" s="171"/>
    </row>
    <row r="54" spans="2:21" s="30" customFormat="1" ht="12.75" x14ac:dyDescent="0.2">
      <c r="B54" s="31"/>
      <c r="C54" s="32"/>
      <c r="D54" s="32"/>
      <c r="E54" s="32"/>
      <c r="F54" s="32"/>
      <c r="G54" s="32"/>
      <c r="H54" s="32"/>
      <c r="I54" s="32"/>
      <c r="J54" s="32"/>
      <c r="K54" s="32"/>
      <c r="L54" s="32"/>
      <c r="M54" s="32"/>
      <c r="N54" s="32"/>
      <c r="O54" s="32"/>
      <c r="P54" s="32"/>
      <c r="Q54" s="32"/>
      <c r="R54" s="32"/>
      <c r="S54" s="32"/>
      <c r="T54" s="32"/>
      <c r="U54" s="33"/>
    </row>
    <row r="55" spans="2:21" s="30" customFormat="1" ht="12.75" x14ac:dyDescent="0.2">
      <c r="B55" s="31" t="s">
        <v>62</v>
      </c>
      <c r="C55" s="32"/>
      <c r="D55" s="32"/>
      <c r="E55" s="32"/>
      <c r="F55" s="32"/>
      <c r="G55" s="32"/>
      <c r="H55" s="32"/>
      <c r="I55" s="32"/>
      <c r="J55" s="32"/>
      <c r="K55" s="32"/>
      <c r="L55" s="32"/>
      <c r="M55" s="32"/>
      <c r="N55" s="32"/>
      <c r="O55" s="32"/>
      <c r="P55" s="32"/>
      <c r="Q55" s="32"/>
      <c r="R55" s="32"/>
      <c r="S55" s="32"/>
      <c r="T55" s="32"/>
      <c r="U55" s="33"/>
    </row>
    <row r="56" spans="2:21" s="30" customFormat="1" ht="12.75" x14ac:dyDescent="0.2">
      <c r="B56" s="34"/>
      <c r="C56" s="35"/>
      <c r="D56" s="35"/>
      <c r="E56" s="35"/>
      <c r="F56" s="35"/>
      <c r="G56" s="35"/>
      <c r="H56" s="35"/>
      <c r="I56" s="35"/>
      <c r="J56" s="35"/>
      <c r="K56" s="35"/>
      <c r="L56" s="35"/>
      <c r="M56" s="35"/>
      <c r="N56" s="35"/>
      <c r="O56" s="35"/>
      <c r="P56" s="35"/>
      <c r="Q56" s="35"/>
      <c r="R56" s="35"/>
      <c r="S56" s="35"/>
      <c r="T56" s="35"/>
      <c r="U56" s="36"/>
    </row>
    <row r="58" spans="2:21" x14ac:dyDescent="0.25">
      <c r="B58" s="16" t="s">
        <v>63</v>
      </c>
    </row>
  </sheetData>
  <mergeCells count="2">
    <mergeCell ref="B39:U39"/>
    <mergeCell ref="B53:U5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566B-FFD2-4F1D-8087-D1416EEBE676}">
  <sheetPr>
    <pageSetUpPr fitToPage="1"/>
  </sheetPr>
  <dimension ref="A1:W28"/>
  <sheetViews>
    <sheetView topLeftCell="A4" zoomScale="85" zoomScaleNormal="85" workbookViewId="0">
      <pane xSplit="2" topLeftCell="E1" activePane="topRight" state="frozen"/>
      <selection pane="topRight" activeCell="H16" sqref="H16"/>
    </sheetView>
  </sheetViews>
  <sheetFormatPr defaultColWidth="8.7109375" defaultRowHeight="14.25" x14ac:dyDescent="0.2"/>
  <cols>
    <col min="1" max="1" width="1.7109375" style="29" customWidth="1"/>
    <col min="2" max="2" width="35.85546875" style="14" bestFit="1" customWidth="1"/>
    <col min="3" max="3" width="14.42578125" style="13" customWidth="1"/>
    <col min="4" max="4" width="13.85546875" style="13" customWidth="1"/>
    <col min="5" max="23" width="13" style="13" customWidth="1"/>
    <col min="24" max="16384" width="8.7109375" style="13"/>
  </cols>
  <sheetData>
    <row r="1" spans="1:23" s="29" customFormat="1" ht="9.9499999999999993" customHeight="1" thickBot="1" x14ac:dyDescent="0.25">
      <c r="B1" s="58"/>
    </row>
    <row r="2" spans="1:23" s="1" customFormat="1" ht="12.6" customHeight="1" x14ac:dyDescent="0.2">
      <c r="A2" s="8"/>
      <c r="B2" s="172" t="s">
        <v>41</v>
      </c>
      <c r="C2" s="173"/>
      <c r="D2" s="173"/>
      <c r="E2" s="173"/>
      <c r="F2" s="173"/>
      <c r="G2" s="173"/>
      <c r="H2" s="173"/>
      <c r="I2" s="173"/>
      <c r="J2" s="173"/>
      <c r="K2" s="173"/>
      <c r="L2" s="173"/>
      <c r="M2" s="173"/>
      <c r="N2" s="173"/>
      <c r="O2" s="173"/>
      <c r="P2" s="173"/>
      <c r="Q2" s="173"/>
      <c r="R2" s="173"/>
      <c r="S2" s="173"/>
      <c r="T2" s="173"/>
      <c r="U2" s="173"/>
      <c r="V2" s="173"/>
      <c r="W2" s="174"/>
    </row>
    <row r="3" spans="1:23" s="1" customFormat="1" ht="12.6" customHeight="1" x14ac:dyDescent="0.2">
      <c r="A3" s="8"/>
      <c r="B3" s="175"/>
      <c r="C3" s="176"/>
      <c r="D3" s="176"/>
      <c r="E3" s="176"/>
      <c r="F3" s="176"/>
      <c r="G3" s="176"/>
      <c r="H3" s="176"/>
      <c r="I3" s="176"/>
      <c r="J3" s="176"/>
      <c r="K3" s="176"/>
      <c r="L3" s="176"/>
      <c r="M3" s="176"/>
      <c r="N3" s="176"/>
      <c r="O3" s="176"/>
      <c r="P3" s="176"/>
      <c r="Q3" s="176"/>
      <c r="R3" s="176"/>
      <c r="S3" s="176"/>
      <c r="T3" s="176"/>
      <c r="U3" s="176"/>
      <c r="V3" s="176"/>
      <c r="W3" s="177"/>
    </row>
    <row r="4" spans="1:23" s="1" customFormat="1" ht="12.6" customHeight="1" x14ac:dyDescent="0.2">
      <c r="A4" s="8"/>
      <c r="B4" s="175"/>
      <c r="C4" s="176"/>
      <c r="D4" s="176"/>
      <c r="E4" s="176"/>
      <c r="F4" s="176"/>
      <c r="G4" s="176"/>
      <c r="H4" s="176"/>
      <c r="I4" s="176"/>
      <c r="J4" s="176"/>
      <c r="K4" s="176"/>
      <c r="L4" s="176"/>
      <c r="M4" s="176"/>
      <c r="N4" s="176"/>
      <c r="O4" s="176"/>
      <c r="P4" s="176"/>
      <c r="Q4" s="176"/>
      <c r="R4" s="176"/>
      <c r="S4" s="176"/>
      <c r="T4" s="176"/>
      <c r="U4" s="176"/>
      <c r="V4" s="176"/>
      <c r="W4" s="177"/>
    </row>
    <row r="5" spans="1:23" s="1" customFormat="1" ht="12.95" customHeight="1" x14ac:dyDescent="0.2">
      <c r="A5" s="8"/>
      <c r="B5" s="175"/>
      <c r="C5" s="176"/>
      <c r="D5" s="176"/>
      <c r="E5" s="176"/>
      <c r="F5" s="176"/>
      <c r="G5" s="176"/>
      <c r="H5" s="176"/>
      <c r="I5" s="176"/>
      <c r="J5" s="176"/>
      <c r="K5" s="176"/>
      <c r="L5" s="176"/>
      <c r="M5" s="176"/>
      <c r="N5" s="176"/>
      <c r="O5" s="176"/>
      <c r="P5" s="176"/>
      <c r="Q5" s="176"/>
      <c r="R5" s="176"/>
      <c r="S5" s="176"/>
      <c r="T5" s="176"/>
      <c r="U5" s="176"/>
      <c r="V5" s="176"/>
      <c r="W5" s="177"/>
    </row>
    <row r="6" spans="1:23" s="1" customFormat="1" ht="12.95" customHeight="1" thickBot="1" x14ac:dyDescent="0.25">
      <c r="A6" s="8"/>
      <c r="B6" s="178" t="s">
        <v>81</v>
      </c>
      <c r="C6" s="179"/>
      <c r="D6" s="179"/>
      <c r="E6" s="179"/>
      <c r="F6" s="179"/>
      <c r="G6" s="179"/>
      <c r="H6" s="179"/>
      <c r="I6" s="179"/>
      <c r="J6" s="179"/>
      <c r="K6" s="179"/>
      <c r="L6" s="179"/>
      <c r="M6" s="179"/>
      <c r="N6" s="179"/>
      <c r="O6" s="179"/>
      <c r="P6" s="179"/>
      <c r="Q6" s="179"/>
      <c r="R6" s="179"/>
      <c r="S6" s="179"/>
      <c r="T6" s="179"/>
      <c r="U6" s="179"/>
      <c r="V6" s="179"/>
      <c r="W6" s="180"/>
    </row>
    <row r="7" spans="1:23" s="1" customFormat="1" ht="23.45" customHeight="1" thickBot="1" x14ac:dyDescent="0.25">
      <c r="A7" s="8"/>
      <c r="B7" s="64" t="s">
        <v>3</v>
      </c>
      <c r="C7" s="115"/>
      <c r="D7" s="116"/>
      <c r="E7" s="116"/>
      <c r="F7" s="116"/>
      <c r="G7" s="116"/>
      <c r="H7" s="116"/>
      <c r="I7" s="116"/>
      <c r="J7" s="116"/>
      <c r="K7" s="116"/>
      <c r="L7" s="116"/>
      <c r="M7" s="116"/>
      <c r="N7" s="116"/>
      <c r="O7" s="116"/>
      <c r="P7" s="116"/>
      <c r="Q7" s="116"/>
      <c r="R7" s="116"/>
      <c r="S7" s="116"/>
      <c r="T7" s="116"/>
      <c r="U7" s="116"/>
      <c r="V7" s="116"/>
      <c r="W7" s="117"/>
    </row>
    <row r="8" spans="1:23" s="1" customFormat="1" ht="13.5" thickBot="1" x14ac:dyDescent="0.25">
      <c r="A8" s="8"/>
      <c r="B8" s="118" t="s">
        <v>82</v>
      </c>
      <c r="C8" s="115"/>
      <c r="D8" s="37" t="str">
        <f>'Input sheet—Service 1 '!$E$6</f>
        <v>Service 1</v>
      </c>
      <c r="E8" s="37" t="str">
        <f>'Input sheet—Service 2'!$E$6</f>
        <v>Service 2</v>
      </c>
      <c r="F8" s="37" t="str">
        <f>'Input sheet—Service 3'!$E$6</f>
        <v>Service 3</v>
      </c>
      <c r="G8" s="37" t="str">
        <f>'Input sheet—Service 4'!$E$6</f>
        <v>Service 4</v>
      </c>
      <c r="H8" s="37" t="str">
        <f>'Input sheet—Service 5'!$E$6</f>
        <v>Service 5</v>
      </c>
      <c r="I8" s="37" t="str">
        <f>'Input sheet—Service 6'!$E$6</f>
        <v>Service 6</v>
      </c>
      <c r="J8" s="37" t="str">
        <f>'Input sheet—Service 7'!$E$6</f>
        <v>Service 7</v>
      </c>
      <c r="K8" s="37" t="str">
        <f>'Input sheet—Service 8'!$E$6</f>
        <v>Service 8</v>
      </c>
      <c r="L8" s="37" t="str">
        <f>'Input sheet—Service 9'!$E$6</f>
        <v>Service 9</v>
      </c>
      <c r="M8" s="37" t="str">
        <f>'Input sheet—Service 10'!$E$6</f>
        <v>Service 10</v>
      </c>
      <c r="N8" s="37" t="str">
        <f>'Input sheet—Service 11'!$E$6</f>
        <v>Service 11</v>
      </c>
      <c r="O8" s="37" t="str">
        <f>'Input sheet—Service 12'!$E$6</f>
        <v>Service 12</v>
      </c>
      <c r="P8" s="37" t="str">
        <f>'Input sheet—Service 13'!$E$6</f>
        <v>Service 13</v>
      </c>
      <c r="Q8" s="37" t="str">
        <f>'Input sheet—Service 14'!$E$6</f>
        <v>Service 14</v>
      </c>
      <c r="R8" s="37" t="str">
        <f>'Input sheet—Service 15'!$E$6</f>
        <v>Service 15</v>
      </c>
      <c r="S8" s="37" t="str">
        <f>'Input sheet—Service 16'!$E$6</f>
        <v>Service 16</v>
      </c>
      <c r="T8" s="37" t="str">
        <f>'Input sheet—Service 17'!$E$6</f>
        <v>Service 17</v>
      </c>
      <c r="U8" s="37" t="str">
        <f>'Input sheet—Service 18'!$E$6</f>
        <v>Service 18</v>
      </c>
      <c r="V8" s="37" t="str">
        <f>'Input sheet—Service 19'!$E$6</f>
        <v>Service 19</v>
      </c>
      <c r="W8" s="37" t="str">
        <f>'Input sheet—Service 20'!$E$6</f>
        <v>Service 20</v>
      </c>
    </row>
    <row r="9" spans="1:23" s="38" customFormat="1" ht="13.5" thickBot="1" x14ac:dyDescent="0.25">
      <c r="A9" s="30"/>
      <c r="B9" s="85"/>
      <c r="C9" s="119"/>
      <c r="D9" s="119"/>
      <c r="E9" s="119"/>
      <c r="F9" s="119"/>
      <c r="G9" s="119"/>
      <c r="H9" s="119"/>
      <c r="I9" s="119"/>
      <c r="J9" s="119"/>
      <c r="K9" s="119"/>
      <c r="L9" s="119"/>
      <c r="M9" s="119"/>
      <c r="N9" s="119"/>
      <c r="O9" s="119"/>
      <c r="P9" s="119"/>
      <c r="Q9" s="119"/>
      <c r="R9" s="119"/>
      <c r="S9" s="119"/>
      <c r="T9" s="119"/>
      <c r="U9" s="119"/>
      <c r="V9" s="119"/>
      <c r="W9" s="120"/>
    </row>
    <row r="10" spans="1:23" s="39" customFormat="1" ht="48.6" customHeight="1" thickBot="1" x14ac:dyDescent="0.3">
      <c r="A10" s="59"/>
      <c r="B10" s="60" t="s">
        <v>0</v>
      </c>
      <c r="C10" s="61" t="s">
        <v>22</v>
      </c>
      <c r="D10" s="61" t="s">
        <v>44</v>
      </c>
      <c r="E10" s="61" t="s">
        <v>44</v>
      </c>
      <c r="F10" s="61" t="s">
        <v>44</v>
      </c>
      <c r="G10" s="61" t="s">
        <v>44</v>
      </c>
      <c r="H10" s="61" t="s">
        <v>44</v>
      </c>
      <c r="I10" s="61" t="s">
        <v>44</v>
      </c>
      <c r="J10" s="61" t="s">
        <v>44</v>
      </c>
      <c r="K10" s="61" t="s">
        <v>44</v>
      </c>
      <c r="L10" s="61" t="s">
        <v>44</v>
      </c>
      <c r="M10" s="61" t="s">
        <v>44</v>
      </c>
      <c r="N10" s="61" t="s">
        <v>44</v>
      </c>
      <c r="O10" s="61" t="s">
        <v>44</v>
      </c>
      <c r="P10" s="61" t="s">
        <v>44</v>
      </c>
      <c r="Q10" s="61" t="s">
        <v>44</v>
      </c>
      <c r="R10" s="61" t="s">
        <v>44</v>
      </c>
      <c r="S10" s="61" t="s">
        <v>44</v>
      </c>
      <c r="T10" s="61" t="s">
        <v>44</v>
      </c>
      <c r="U10" s="61" t="s">
        <v>44</v>
      </c>
      <c r="V10" s="61" t="s">
        <v>44</v>
      </c>
      <c r="W10" s="62" t="s">
        <v>44</v>
      </c>
    </row>
    <row r="11" spans="1:23" s="38" customFormat="1" ht="26.1" customHeight="1" thickBot="1" x14ac:dyDescent="0.25">
      <c r="A11" s="30"/>
      <c r="B11" s="83" t="s">
        <v>83</v>
      </c>
      <c r="C11" s="93">
        <v>45</v>
      </c>
      <c r="D11" s="94">
        <f>SUM('Input sheet—Service 1 '!$H$19:$H$22)</f>
        <v>0</v>
      </c>
      <c r="E11" s="93">
        <f>SUM('Input sheet—Service 2'!$H$19:$H$22)</f>
        <v>12</v>
      </c>
      <c r="F11" s="93">
        <f>SUM('Input sheet—Service 3'!$H$18:$H$21)</f>
        <v>12</v>
      </c>
      <c r="G11" s="93">
        <f>SUM('Input sheet—Service 4'!$H$18:$H$21)</f>
        <v>38</v>
      </c>
      <c r="H11" s="93">
        <f>SUM('Input sheet—Service 5'!$H$18:$H$21)</f>
        <v>15</v>
      </c>
      <c r="I11" s="93">
        <f>SUM('Input sheet—Service 6'!$H$19:$H$22)</f>
        <v>37</v>
      </c>
      <c r="J11" s="93">
        <f>SUM('Input sheet—Service 7'!$H$19:$H$22)</f>
        <v>-3</v>
      </c>
      <c r="K11" s="93">
        <f>SUM('Input sheet—Service 8'!$H$19:$H$22)</f>
        <v>38</v>
      </c>
      <c r="L11" s="93">
        <f>SUM('Input sheet—Service 9'!$H$18:$H$21)</f>
        <v>12</v>
      </c>
      <c r="M11" s="93">
        <f>SUM('Input sheet—Service 10'!$H$19:$H$22)</f>
        <v>45</v>
      </c>
      <c r="N11" s="93">
        <f>SUM('Input sheet—Service 11'!$H$18:$H$21)</f>
        <v>23</v>
      </c>
      <c r="O11" s="93">
        <f>SUM('Input sheet—Service 12'!$H$19:$H$22)</f>
        <v>38</v>
      </c>
      <c r="P11" s="93">
        <f>SUM('Input sheet—Service 13'!$H$19:$H$22)</f>
        <v>30</v>
      </c>
      <c r="Q11" s="93">
        <f>SUM('Input sheet—Service 14'!$H$18:$H$21)</f>
        <v>45</v>
      </c>
      <c r="R11" s="93">
        <f>SUM('Input sheet—Service 15'!$H$18:$H$21)</f>
        <v>4</v>
      </c>
      <c r="S11" s="93">
        <f>SUM('Input sheet—Service 16'!$H$18:$H$21)</f>
        <v>30</v>
      </c>
      <c r="T11" s="93">
        <f>SUM('Input sheet—Service 17'!$H$18:$H$21)</f>
        <v>23</v>
      </c>
      <c r="U11" s="93">
        <f>SUM('Input sheet—Service 18'!$H$19:$H$22)</f>
        <v>24</v>
      </c>
      <c r="V11" s="93">
        <f>SUM('Input sheet—Service 19'!$H$18:$H$21)</f>
        <v>23</v>
      </c>
      <c r="W11" s="95">
        <f>SUM('Input sheet—Service 20'!$H$18:$H$21)</f>
        <v>15</v>
      </c>
    </row>
    <row r="12" spans="1:23" s="38" customFormat="1" ht="26.1" customHeight="1" thickBot="1" x14ac:dyDescent="0.25">
      <c r="A12" s="30"/>
      <c r="B12" s="83" t="s">
        <v>84</v>
      </c>
      <c r="C12" s="93">
        <v>15</v>
      </c>
      <c r="D12" s="94">
        <f>SUM('Input sheet—Service 1 '!$H$31:$H$32)</f>
        <v>6</v>
      </c>
      <c r="E12" s="93">
        <f>SUM('Input sheet—Service 2'!$H$31:$H$32)</f>
        <v>4</v>
      </c>
      <c r="F12" s="93">
        <f>SUM('Input sheet—Service 3'!$H$30:$H$31)</f>
        <v>4</v>
      </c>
      <c r="G12" s="93">
        <f>SUM('Input sheet—Service 4'!$H$30:$H$31)</f>
        <v>5</v>
      </c>
      <c r="H12" s="93">
        <f>SUM('Input sheet—Service 5'!$H$30:$H$31)</f>
        <v>4</v>
      </c>
      <c r="I12" s="93">
        <f>SUM('Input sheet—Service 6'!$H$31:$H$32)</f>
        <v>18</v>
      </c>
      <c r="J12" s="93">
        <f>SUM('Input sheet—Service 7'!$H$31:$H$32)</f>
        <v>15</v>
      </c>
      <c r="K12" s="93">
        <f>SUM('Input sheet—Service 8'!$H$31:$H$32)</f>
        <v>15</v>
      </c>
      <c r="L12" s="93">
        <f>SUM('Input sheet—Service 9'!$H$30:$H$31)</f>
        <v>0</v>
      </c>
      <c r="M12" s="93">
        <f>SUM('Input sheet—Service 10'!$H$31:$H$32)</f>
        <v>6</v>
      </c>
      <c r="N12" s="93">
        <f>SUM('Input sheet—Service 11'!$H$30:$H$31)</f>
        <v>0</v>
      </c>
      <c r="O12" s="93">
        <f>SUM('Input sheet—Service 12'!$H$31:$H$32)</f>
        <v>15</v>
      </c>
      <c r="P12" s="93">
        <f>SUM('Input sheet—Service 13'!$H$31:$H$32)</f>
        <v>4</v>
      </c>
      <c r="Q12" s="93">
        <f>SUM('Input sheet—Service 14'!$H$30:$H$31)</f>
        <v>15</v>
      </c>
      <c r="R12" s="93">
        <f>SUM('Input sheet—Service 15'!$H$30:$H$31)</f>
        <v>4</v>
      </c>
      <c r="S12" s="93">
        <f>SUM('Input sheet—Service 16'!$H$30:$H$31)</f>
        <v>15</v>
      </c>
      <c r="T12" s="93">
        <f>SUM('Input sheet—Service 17'!$H$30:$H$31)</f>
        <v>11</v>
      </c>
      <c r="U12" s="93">
        <f>SUM('Input sheet—Service 18'!$H$31:$H$32)</f>
        <v>11</v>
      </c>
      <c r="V12" s="93">
        <f>SUM('Input sheet—Service 19'!$H$30:$H$31)</f>
        <v>4</v>
      </c>
      <c r="W12" s="95">
        <f>SUM('Input sheet—Service 20'!$H$30:$H$31)</f>
        <v>4</v>
      </c>
    </row>
    <row r="13" spans="1:23" s="38" customFormat="1" ht="26.1" customHeight="1" thickBot="1" x14ac:dyDescent="0.25">
      <c r="A13" s="30"/>
      <c r="B13" s="83" t="s">
        <v>85</v>
      </c>
      <c r="C13" s="93">
        <v>15</v>
      </c>
      <c r="D13" s="94">
        <f>SUM('Input sheet—Service 1 '!$H$42)</f>
        <v>4</v>
      </c>
      <c r="E13" s="93">
        <f>SUM('Input sheet—Service 2'!$H$42)</f>
        <v>0</v>
      </c>
      <c r="F13" s="93">
        <f>SUM('Input sheet—Service 3'!$H$41)</f>
        <v>4</v>
      </c>
      <c r="G13" s="93">
        <f>SUM('Input sheet—Service 4'!$H$41)</f>
        <v>0</v>
      </c>
      <c r="H13" s="93">
        <f>SUM('Input sheet—Service 5'!$H$40)</f>
        <v>4</v>
      </c>
      <c r="I13" s="93">
        <f>SUM('Input sheet—Service 6'!$H$41)</f>
        <v>15</v>
      </c>
      <c r="J13" s="93">
        <f>SUM('Input sheet—Service 7'!$H$42)</f>
        <v>15</v>
      </c>
      <c r="K13" s="93">
        <f>SUM('Input sheet—Service 8'!$H$42)</f>
        <v>8</v>
      </c>
      <c r="L13" s="93">
        <f>SUM('Input sheet—Service 9'!$H$40)</f>
        <v>0</v>
      </c>
      <c r="M13" s="93">
        <f>SUM('Input sheet—Service 10'!$H$42)</f>
        <v>4</v>
      </c>
      <c r="N13" s="93">
        <f>SUM('Input sheet—Service 11'!$H$40)</f>
        <v>8</v>
      </c>
      <c r="O13" s="93">
        <f>SUM('Input sheet—Service 12'!$H$41)</f>
        <v>15</v>
      </c>
      <c r="P13" s="93">
        <f>SUM('Input sheet—Service 13'!$H$41)</f>
        <v>4</v>
      </c>
      <c r="Q13" s="93">
        <f>SUM('Input sheet—Service 14'!$H$40)</f>
        <v>8</v>
      </c>
      <c r="R13" s="93">
        <f>SUM('Input sheet—Service 15'!$H$40)</f>
        <v>0</v>
      </c>
      <c r="S13" s="93">
        <f>SUM('Input sheet—Service 16'!$H$40)</f>
        <v>15</v>
      </c>
      <c r="T13" s="93">
        <f>SUM('Input sheet—Service 17'!$H$41)</f>
        <v>8</v>
      </c>
      <c r="U13" s="93">
        <f>SUM('Input sheet—Service 18'!$H$41)</f>
        <v>4</v>
      </c>
      <c r="V13" s="93">
        <f>SUM('Input sheet—Service 19'!$H$40)</f>
        <v>0</v>
      </c>
      <c r="W13" s="95">
        <f>SUM('Input sheet—Service 20'!$H$40)</f>
        <v>0</v>
      </c>
    </row>
    <row r="14" spans="1:23" s="38" customFormat="1" ht="26.1" customHeight="1" thickBot="1" x14ac:dyDescent="0.25">
      <c r="A14" s="30"/>
      <c r="B14" s="83" t="s">
        <v>86</v>
      </c>
      <c r="C14" s="93">
        <v>15</v>
      </c>
      <c r="D14" s="96">
        <f>SUM('Input sheet—Service 1 '!$H$51:$H$53)/3</f>
        <v>6.333333333333333</v>
      </c>
      <c r="E14" s="97">
        <f>SUM('Input sheet—Service 2'!$H$51:$H$53)/3</f>
        <v>2.6666666666666665</v>
      </c>
      <c r="F14" s="97">
        <f>SUM('Input sheet—Service 3'!$H$50:$H$52)/3</f>
        <v>0</v>
      </c>
      <c r="G14" s="97">
        <f>SUM('Input sheet—Service 4'!$H$50:$H$52)/3</f>
        <v>15</v>
      </c>
      <c r="H14" s="97">
        <f>SUM('Input sheet—Service 5'!$H$49:$H$51)/3</f>
        <v>4</v>
      </c>
      <c r="I14" s="97">
        <f>SUM('Input sheet—Service 6'!$H$50:$H$52)/3</f>
        <v>15</v>
      </c>
      <c r="J14" s="97">
        <f>SUM('Input sheet—Service 7'!$H$51:$H$53)/3</f>
        <v>15</v>
      </c>
      <c r="K14" s="97">
        <f>SUM('Input sheet—Service 8'!$H$51:$H$53)/3</f>
        <v>15</v>
      </c>
      <c r="L14" s="97">
        <f>SUM('Input sheet—Service 9'!$H$49:$H$51)/3</f>
        <v>2.6666666666666665</v>
      </c>
      <c r="M14" s="97">
        <f>SUM('Input sheet—Service 10'!$H$51:$H$53)/3</f>
        <v>15</v>
      </c>
      <c r="N14" s="97">
        <f>SUM('Input sheet—Service 11'!$H$49:$H$51)/3</f>
        <v>2.6666666666666665</v>
      </c>
      <c r="O14" s="97">
        <f>SUM('Input sheet—Service 12'!$H$50:$H$52)/3</f>
        <v>7.666666666666667</v>
      </c>
      <c r="P14" s="97">
        <f>SUM('Input sheet—Service 13'!$H$50:$H$52)/3</f>
        <v>4</v>
      </c>
      <c r="Q14" s="97">
        <f>SUM('Input sheet—Service 14'!$H$49:$H$51)/3</f>
        <v>11.666666666666666</v>
      </c>
      <c r="R14" s="97">
        <f>SUM('Input sheet—Service 15'!$H$49:$H$51)/3</f>
        <v>8</v>
      </c>
      <c r="S14" s="97">
        <f>SUM('Input sheet—Service 16'!$H$49:$H$51)/3</f>
        <v>8</v>
      </c>
      <c r="T14" s="97">
        <f>SUM('Input sheet—Service 17'!$H$50:$H$52)/3</f>
        <v>8</v>
      </c>
      <c r="U14" s="97">
        <f>SUM('Input sheet—Service 18'!$H$50:$H$52)/3</f>
        <v>0</v>
      </c>
      <c r="V14" s="97">
        <f>SUM('Input sheet—Service 19'!$H$49:$H$51)/3</f>
        <v>1.3333333333333333</v>
      </c>
      <c r="W14" s="98">
        <f>SUM('Input sheet—Service 20'!$H$49:$H$51)/3</f>
        <v>4</v>
      </c>
    </row>
    <row r="15" spans="1:23" s="38" customFormat="1" ht="26.1" customHeight="1" thickBot="1" x14ac:dyDescent="0.25">
      <c r="A15" s="30"/>
      <c r="B15" s="84" t="s">
        <v>87</v>
      </c>
      <c r="C15" s="99">
        <v>10</v>
      </c>
      <c r="D15" s="100">
        <f>SUM('Input sheet—Service 1 '!$H$62)</f>
        <v>0</v>
      </c>
      <c r="E15" s="101">
        <f>SUM('Input sheet—Service 2'!$H$62)</f>
        <v>0</v>
      </c>
      <c r="F15" s="101">
        <f>SUM('Input sheet—Service 3'!$H$61)</f>
        <v>4</v>
      </c>
      <c r="G15" s="101">
        <f>SUM('Input sheet—Service 4'!$H$61)</f>
        <v>10</v>
      </c>
      <c r="H15" s="101">
        <f>SUM('Input sheet—Service 5'!$H$60)</f>
        <v>4</v>
      </c>
      <c r="I15" s="101">
        <f>SUM('Input sheet—Service 6'!$H$61)</f>
        <v>4</v>
      </c>
      <c r="J15" s="101">
        <f>SUM('Input sheet—Service 7'!$H$62)</f>
        <v>10</v>
      </c>
      <c r="K15" s="101">
        <f>SUM('Input sheet—Service 8'!$H$62)</f>
        <v>0</v>
      </c>
      <c r="L15" s="101">
        <f>SUM('Input sheet—Service 9'!$H$60)</f>
        <v>4</v>
      </c>
      <c r="M15" s="101">
        <f>SUM('Input sheet—Service 10'!$H$62)</f>
        <v>10</v>
      </c>
      <c r="N15" s="101">
        <f>SUM('Input sheet—Service 11'!$H$60)</f>
        <v>6</v>
      </c>
      <c r="O15" s="101">
        <f>SUM('Input sheet—Service 12'!$H$61)</f>
        <v>10</v>
      </c>
      <c r="P15" s="101">
        <f>SUM('Input sheet—Service 13'!$H$61)</f>
        <v>0</v>
      </c>
      <c r="Q15" s="101">
        <f>SUM('Input sheet—Service 14'!$H$60)</f>
        <v>4</v>
      </c>
      <c r="R15" s="101">
        <f>SUM('Input sheet—Service 15'!$H$60)</f>
        <v>0</v>
      </c>
      <c r="S15" s="101">
        <f>SUM('Input sheet—Service 16'!$H$60)</f>
        <v>10</v>
      </c>
      <c r="T15" s="101">
        <f>SUM('Input sheet—Service 17'!$H$61)</f>
        <v>6</v>
      </c>
      <c r="U15" s="101">
        <f>SUM('Input sheet—Service 18'!$H$61)</f>
        <v>10</v>
      </c>
      <c r="V15" s="101">
        <f>SUM('Input sheet—Service 19'!$H$60)</f>
        <v>0</v>
      </c>
      <c r="W15" s="102">
        <f>SUM('Input sheet—Service 20'!$H$60)</f>
        <v>0</v>
      </c>
    </row>
    <row r="16" spans="1:23" s="38" customFormat="1" ht="34.5" customHeight="1" thickBot="1" x14ac:dyDescent="0.25">
      <c r="A16" s="30"/>
      <c r="B16" s="86" t="s">
        <v>70</v>
      </c>
      <c r="C16" s="103">
        <f t="shared" ref="C16:W16" si="0">C11+C12+C13+C14+C15</f>
        <v>100</v>
      </c>
      <c r="D16" s="104">
        <f t="shared" si="0"/>
        <v>16.333333333333332</v>
      </c>
      <c r="E16" s="104">
        <f t="shared" si="0"/>
        <v>18.666666666666668</v>
      </c>
      <c r="F16" s="104">
        <f t="shared" si="0"/>
        <v>24</v>
      </c>
      <c r="G16" s="104">
        <f t="shared" si="0"/>
        <v>68</v>
      </c>
      <c r="H16" s="104">
        <f t="shared" si="0"/>
        <v>31</v>
      </c>
      <c r="I16" s="104">
        <f t="shared" si="0"/>
        <v>89</v>
      </c>
      <c r="J16" s="104">
        <f t="shared" si="0"/>
        <v>52</v>
      </c>
      <c r="K16" s="104">
        <f t="shared" si="0"/>
        <v>76</v>
      </c>
      <c r="L16" s="104">
        <f t="shared" si="0"/>
        <v>18.666666666666664</v>
      </c>
      <c r="M16" s="104">
        <f t="shared" si="0"/>
        <v>80</v>
      </c>
      <c r="N16" s="104">
        <f t="shared" si="0"/>
        <v>39.666666666666664</v>
      </c>
      <c r="O16" s="104">
        <f t="shared" si="0"/>
        <v>85.666666666666671</v>
      </c>
      <c r="P16" s="104">
        <f t="shared" si="0"/>
        <v>42</v>
      </c>
      <c r="Q16" s="104">
        <f t="shared" si="0"/>
        <v>83.666666666666671</v>
      </c>
      <c r="R16" s="104">
        <f t="shared" si="0"/>
        <v>16</v>
      </c>
      <c r="S16" s="104">
        <f t="shared" si="0"/>
        <v>78</v>
      </c>
      <c r="T16" s="104">
        <f t="shared" si="0"/>
        <v>56</v>
      </c>
      <c r="U16" s="104">
        <f t="shared" si="0"/>
        <v>49</v>
      </c>
      <c r="V16" s="104">
        <f t="shared" si="0"/>
        <v>28.333333333333332</v>
      </c>
      <c r="W16" s="105">
        <f t="shared" si="0"/>
        <v>23</v>
      </c>
    </row>
    <row r="17" spans="1:23" s="38" customFormat="1" ht="26.1" customHeight="1" thickBot="1" x14ac:dyDescent="0.25">
      <c r="A17" s="30"/>
      <c r="B17" s="87" t="s">
        <v>67</v>
      </c>
      <c r="C17" s="106"/>
      <c r="D17" s="107" t="str">
        <f>'Input sheet—Service 1 '!F17</f>
        <v>No</v>
      </c>
      <c r="E17" s="107" t="str">
        <f>'Input sheet—Service 2'!$F$17</f>
        <v>No</v>
      </c>
      <c r="F17" s="107" t="str">
        <f>'Input sheet—Service 3'!$F$16</f>
        <v>No</v>
      </c>
      <c r="G17" s="107" t="str">
        <f>'Input sheet—Service 4'!$F$16</f>
        <v>Yes</v>
      </c>
      <c r="H17" s="107" t="str">
        <f>'Input sheet—Service 5'!$F$16</f>
        <v>No</v>
      </c>
      <c r="I17" s="107" t="str">
        <f>'Input sheet—Service 6'!$F$17</f>
        <v>No</v>
      </c>
      <c r="J17" s="107" t="str">
        <f>'Input sheet—Service 7'!$F$17</f>
        <v>No</v>
      </c>
      <c r="K17" s="107" t="str">
        <f>'Input sheet—Service 8'!$F$17</f>
        <v>No</v>
      </c>
      <c r="L17" s="107" t="str">
        <f>'Input sheet—Service 9'!$F$16</f>
        <v>No</v>
      </c>
      <c r="M17" s="107" t="str">
        <f>'Input sheet—Service 10'!$F$17</f>
        <v>No</v>
      </c>
      <c r="N17" s="107" t="str">
        <f>'Input sheet—Service 11'!$F$16</f>
        <v>No</v>
      </c>
      <c r="O17" s="107" t="str">
        <f>'Input sheet—Service 12'!$F$17</f>
        <v>No</v>
      </c>
      <c r="P17" s="107" t="str">
        <f>'Input sheet—Service 13'!$F$17</f>
        <v>No</v>
      </c>
      <c r="Q17" s="107" t="str">
        <f>'Input sheet—Service 14'!$F$16</f>
        <v>No</v>
      </c>
      <c r="R17" s="107" t="str">
        <f>'Input sheet—Service 15'!$F$16</f>
        <v>No</v>
      </c>
      <c r="S17" s="107" t="str">
        <f>'Input sheet—Service 16'!$F$16</f>
        <v>No</v>
      </c>
      <c r="T17" s="107" t="str">
        <f>'Input sheet—Service 17'!$F$16</f>
        <v>No</v>
      </c>
      <c r="U17" s="107" t="str">
        <f>'Input sheet—Service 18'!$F$17</f>
        <v>Yes</v>
      </c>
      <c r="V17" s="107" t="str">
        <f>'Input sheet—Service 19'!$F$16</f>
        <v>No</v>
      </c>
      <c r="W17" s="108" t="str">
        <f>'Input sheet—Service 20'!$F$16</f>
        <v>No</v>
      </c>
    </row>
    <row r="18" spans="1:23" s="38" customFormat="1" ht="26.1" customHeight="1" thickBot="1" x14ac:dyDescent="0.25">
      <c r="A18" s="30"/>
      <c r="B18" s="87" t="s">
        <v>68</v>
      </c>
      <c r="C18" s="109"/>
      <c r="D18" s="107">
        <f>'Input sheet—Service 1 '!$H$18</f>
        <v>0</v>
      </c>
      <c r="E18" s="107">
        <f>'Input sheet—Service 2'!$H$18</f>
        <v>25</v>
      </c>
      <c r="F18" s="107">
        <f>'Input sheet—Service 3'!$H$17</f>
        <v>0</v>
      </c>
      <c r="G18" s="107">
        <f>'Input sheet—Service 4'!$H$17</f>
        <v>10</v>
      </c>
      <c r="H18" s="107">
        <f>'Input sheet—Service 5'!$H$17</f>
        <v>10</v>
      </c>
      <c r="I18" s="107">
        <f>'Input sheet—Service 6'!$H$18</f>
        <v>10</v>
      </c>
      <c r="J18" s="107">
        <f>'Input sheet—Service 7'!$H$18</f>
        <v>10</v>
      </c>
      <c r="K18" s="107">
        <f>'Input sheet—Service 8'!$H$18</f>
        <v>25</v>
      </c>
      <c r="L18" s="107">
        <f>'Input sheet—Service 9'!$H$17</f>
        <v>0</v>
      </c>
      <c r="M18" s="107">
        <f>'Input sheet—Service 10'!$H$18</f>
        <v>0</v>
      </c>
      <c r="N18" s="107">
        <f>'Input sheet—Service 11'!$H$17</f>
        <v>0</v>
      </c>
      <c r="O18" s="107">
        <f>'Input sheet—Service 12'!$H$18</f>
        <v>10</v>
      </c>
      <c r="P18" s="107">
        <f>'Input sheet—Service 13'!$H$18</f>
        <v>25</v>
      </c>
      <c r="Q18" s="107">
        <f>'Input sheet—Service 14'!$H$17</f>
        <v>10</v>
      </c>
      <c r="R18" s="107">
        <f>'Input sheet—Service 15'!$H$17</f>
        <v>0</v>
      </c>
      <c r="S18" s="107">
        <f>'Input sheet—Service 16'!$H$17</f>
        <v>10</v>
      </c>
      <c r="T18" s="107">
        <f>'Input sheet—Service 17'!$H$17</f>
        <v>25</v>
      </c>
      <c r="U18" s="107">
        <f>'Input sheet—Service 18'!$H$18</f>
        <v>40</v>
      </c>
      <c r="V18" s="107">
        <f>'Input sheet—Service 19'!$H$17</f>
        <v>0</v>
      </c>
      <c r="W18" s="108">
        <f>'Input sheet—Service 20'!$H$17</f>
        <v>0</v>
      </c>
    </row>
    <row r="19" spans="1:23" s="38" customFormat="1" ht="34.5" customHeight="1" thickBot="1" x14ac:dyDescent="0.25">
      <c r="A19" s="30"/>
      <c r="B19" s="88" t="s">
        <v>69</v>
      </c>
      <c r="C19" s="110"/>
      <c r="D19" s="104">
        <f>IF(D17=$C$28,IF((D16+D18)&gt;100,100,(D16+D18)),IF((D16+D18)&lt;50,50,IF((D16+D18)&gt;100,100,(D16+D18))))</f>
        <v>16.333333333333332</v>
      </c>
      <c r="E19" s="104">
        <f t="shared" ref="E19:W19" si="1">IF(E17=$C$28,IF((E16+E18)&gt;100,100,(E16+E18)),IF((E16+E18)&lt;50,50,IF((E16+E18)&gt;100,100,(E16+E18))))</f>
        <v>43.666666666666671</v>
      </c>
      <c r="F19" s="104">
        <f t="shared" si="1"/>
        <v>24</v>
      </c>
      <c r="G19" s="104">
        <f t="shared" si="1"/>
        <v>78</v>
      </c>
      <c r="H19" s="104">
        <f t="shared" si="1"/>
        <v>41</v>
      </c>
      <c r="I19" s="104">
        <f t="shared" si="1"/>
        <v>99</v>
      </c>
      <c r="J19" s="104">
        <f t="shared" si="1"/>
        <v>62</v>
      </c>
      <c r="K19" s="104">
        <f t="shared" si="1"/>
        <v>100</v>
      </c>
      <c r="L19" s="104">
        <f t="shared" si="1"/>
        <v>18.666666666666664</v>
      </c>
      <c r="M19" s="104">
        <f t="shared" si="1"/>
        <v>80</v>
      </c>
      <c r="N19" s="104">
        <f t="shared" si="1"/>
        <v>39.666666666666664</v>
      </c>
      <c r="O19" s="104">
        <f t="shared" si="1"/>
        <v>95.666666666666671</v>
      </c>
      <c r="P19" s="104">
        <f t="shared" si="1"/>
        <v>67</v>
      </c>
      <c r="Q19" s="104">
        <f t="shared" si="1"/>
        <v>93.666666666666671</v>
      </c>
      <c r="R19" s="104">
        <f t="shared" si="1"/>
        <v>16</v>
      </c>
      <c r="S19" s="104">
        <f t="shared" si="1"/>
        <v>88</v>
      </c>
      <c r="T19" s="104">
        <f t="shared" si="1"/>
        <v>81</v>
      </c>
      <c r="U19" s="104">
        <f t="shared" si="1"/>
        <v>89</v>
      </c>
      <c r="V19" s="104">
        <f t="shared" si="1"/>
        <v>28.333333333333332</v>
      </c>
      <c r="W19" s="105">
        <f t="shared" si="1"/>
        <v>23</v>
      </c>
    </row>
    <row r="20" spans="1:23" s="38" customFormat="1" ht="13.5" thickBot="1" x14ac:dyDescent="0.25">
      <c r="A20" s="30"/>
      <c r="B20" s="89"/>
      <c r="C20" s="90"/>
      <c r="D20" s="90"/>
      <c r="E20" s="90"/>
      <c r="F20" s="90"/>
      <c r="G20" s="90"/>
      <c r="H20" s="90"/>
      <c r="I20" s="90"/>
      <c r="J20" s="90"/>
      <c r="K20" s="90"/>
      <c r="L20" s="90"/>
      <c r="M20" s="90"/>
      <c r="N20" s="90"/>
      <c r="O20" s="90"/>
      <c r="P20" s="90"/>
      <c r="Q20" s="90"/>
      <c r="R20" s="90"/>
      <c r="S20" s="90"/>
      <c r="T20" s="90"/>
      <c r="U20" s="90"/>
      <c r="V20" s="90"/>
      <c r="W20" s="91"/>
    </row>
    <row r="21" spans="1:23" s="39" customFormat="1" ht="48.6" customHeight="1" thickBot="1" x14ac:dyDescent="0.3">
      <c r="A21" s="59"/>
      <c r="B21" s="60" t="s">
        <v>43</v>
      </c>
      <c r="C21" s="61" t="s">
        <v>42</v>
      </c>
      <c r="D21" s="61" t="s">
        <v>45</v>
      </c>
      <c r="E21" s="61" t="s">
        <v>45</v>
      </c>
      <c r="F21" s="61" t="s">
        <v>45</v>
      </c>
      <c r="G21" s="61" t="s">
        <v>45</v>
      </c>
      <c r="H21" s="61" t="s">
        <v>45</v>
      </c>
      <c r="I21" s="61" t="s">
        <v>45</v>
      </c>
      <c r="J21" s="61" t="s">
        <v>45</v>
      </c>
      <c r="K21" s="61" t="s">
        <v>45</v>
      </c>
      <c r="L21" s="61" t="s">
        <v>45</v>
      </c>
      <c r="M21" s="61" t="s">
        <v>45</v>
      </c>
      <c r="N21" s="61" t="s">
        <v>45</v>
      </c>
      <c r="O21" s="61" t="s">
        <v>45</v>
      </c>
      <c r="P21" s="61" t="s">
        <v>45</v>
      </c>
      <c r="Q21" s="61" t="s">
        <v>45</v>
      </c>
      <c r="R21" s="61" t="s">
        <v>45</v>
      </c>
      <c r="S21" s="61" t="s">
        <v>45</v>
      </c>
      <c r="T21" s="61" t="s">
        <v>45</v>
      </c>
      <c r="U21" s="61" t="s">
        <v>45</v>
      </c>
      <c r="V21" s="61" t="s">
        <v>45</v>
      </c>
      <c r="W21" s="62" t="s">
        <v>45</v>
      </c>
    </row>
    <row r="22" spans="1:23" s="40" customFormat="1" ht="37.5" customHeight="1" thickBot="1" x14ac:dyDescent="0.25">
      <c r="A22" s="92"/>
      <c r="B22" s="121" t="s">
        <v>88</v>
      </c>
      <c r="C22" s="122">
        <f>'Input sheet—Cost'!F20</f>
        <v>39464150</v>
      </c>
      <c r="D22" s="122">
        <f>'Input sheet—Cost'!$F$30</f>
        <v>8000000</v>
      </c>
      <c r="E22" s="122">
        <f>'Input sheet—Cost'!$F$31</f>
        <v>80000</v>
      </c>
      <c r="F22" s="122">
        <f>'Input sheet—Cost'!$F$32</f>
        <v>300000</v>
      </c>
      <c r="G22" s="122">
        <f>'Input sheet—Cost'!$F$33</f>
        <v>400000</v>
      </c>
      <c r="H22" s="122">
        <f>'Input sheet—Cost'!$F$34</f>
        <v>4000000</v>
      </c>
      <c r="I22" s="122">
        <f>'Input sheet—Cost'!$F$35</f>
        <v>656037</v>
      </c>
      <c r="J22" s="122">
        <f>'Input sheet—Cost'!$F36</f>
        <v>9000000</v>
      </c>
      <c r="K22" s="122">
        <f>'Input sheet—Cost'!$F37</f>
        <v>100000</v>
      </c>
      <c r="L22" s="122">
        <f>'Input sheet—Cost'!$F$38</f>
        <v>950000</v>
      </c>
      <c r="M22" s="122">
        <f>'Input sheet—Cost'!$F$39</f>
        <v>700000</v>
      </c>
      <c r="N22" s="122">
        <f>'Input sheet—Cost'!$F$40</f>
        <v>1600000</v>
      </c>
      <c r="O22" s="122">
        <f>'Input sheet—Cost'!$F$41</f>
        <v>90000</v>
      </c>
      <c r="P22" s="122">
        <f>'Input sheet—Cost'!$F$42</f>
        <v>230000</v>
      </c>
      <c r="Q22" s="122">
        <f>'Input sheet—Cost'!$F$43</f>
        <v>656038</v>
      </c>
      <c r="R22" s="122">
        <f>'Input sheet—Cost'!$F$44</f>
        <v>2500000</v>
      </c>
      <c r="S22" s="122">
        <f>'Input sheet—Cost'!$F$45</f>
        <v>490000</v>
      </c>
      <c r="T22" s="122">
        <f>'Input sheet—Cost'!$F$46</f>
        <v>2300000</v>
      </c>
      <c r="U22" s="122">
        <f>'Input sheet—Cost'!$F$47</f>
        <v>3200000</v>
      </c>
      <c r="V22" s="122">
        <f>'Input sheet—Cost'!$F$48</f>
        <v>1312075</v>
      </c>
      <c r="W22" s="123">
        <f>'Input sheet—Cost'!$F$49</f>
        <v>3000000</v>
      </c>
    </row>
    <row r="23" spans="1:23" s="8" customFormat="1" ht="12.75" x14ac:dyDescent="0.2">
      <c r="B23" s="111"/>
      <c r="C23" s="112"/>
      <c r="D23" s="113"/>
      <c r="E23" s="113"/>
      <c r="F23" s="113"/>
      <c r="G23" s="113"/>
      <c r="H23" s="113"/>
      <c r="I23" s="113"/>
      <c r="J23" s="113"/>
      <c r="K23" s="113"/>
      <c r="L23" s="113"/>
      <c r="M23" s="113"/>
      <c r="N23" s="113"/>
      <c r="O23" s="113"/>
      <c r="P23" s="113"/>
      <c r="Q23" s="113"/>
      <c r="R23" s="113"/>
      <c r="S23" s="113"/>
      <c r="T23" s="113"/>
      <c r="U23" s="113"/>
      <c r="V23" s="113"/>
      <c r="W23" s="114"/>
    </row>
    <row r="24" spans="1:23" s="8" customFormat="1" ht="15" customHeight="1" thickBot="1" x14ac:dyDescent="0.25">
      <c r="B24" s="181" t="s">
        <v>56</v>
      </c>
      <c r="C24" s="182"/>
      <c r="D24" s="182"/>
      <c r="E24" s="182"/>
      <c r="F24" s="182"/>
      <c r="G24" s="182"/>
      <c r="H24" s="182"/>
      <c r="I24" s="182"/>
      <c r="J24" s="182"/>
      <c r="K24" s="182"/>
      <c r="L24" s="182"/>
      <c r="M24" s="182"/>
      <c r="N24" s="182"/>
      <c r="O24" s="182"/>
      <c r="P24" s="182"/>
      <c r="Q24" s="182"/>
      <c r="R24" s="182"/>
      <c r="S24" s="182"/>
      <c r="T24" s="182"/>
      <c r="U24" s="182"/>
      <c r="V24" s="182"/>
      <c r="W24" s="183"/>
    </row>
    <row r="25" spans="1:23" s="38" customFormat="1" ht="12.75" x14ac:dyDescent="0.2">
      <c r="A25" s="30"/>
      <c r="B25" s="40"/>
    </row>
    <row r="26" spans="1:23" s="38" customFormat="1" ht="12.75" x14ac:dyDescent="0.2">
      <c r="A26" s="30"/>
      <c r="B26" s="40"/>
    </row>
    <row r="27" spans="1:23" s="38" customFormat="1" ht="12.75" x14ac:dyDescent="0.2">
      <c r="A27" s="30"/>
      <c r="B27" s="40" t="s">
        <v>66</v>
      </c>
    </row>
    <row r="28" spans="1:23" s="38" customFormat="1" ht="12.75" x14ac:dyDescent="0.2">
      <c r="A28" s="30"/>
      <c r="B28" s="40"/>
      <c r="C28" s="38" t="s">
        <v>2</v>
      </c>
    </row>
  </sheetData>
  <mergeCells count="3">
    <mergeCell ref="B2:W5"/>
    <mergeCell ref="B6:W6"/>
    <mergeCell ref="B24:W24"/>
  </mergeCells>
  <phoneticPr fontId="19" type="noConversion"/>
  <pageMargins left="0.7" right="0.7" top="0.75" bottom="0.75" header="0.3" footer="0.3"/>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192EA-AAE3-4396-91E2-E4AF6A3F8B5D}">
  <sheetPr>
    <pageSetUpPr fitToPage="1"/>
  </sheetPr>
  <dimension ref="B1:EI50"/>
  <sheetViews>
    <sheetView workbookViewId="0">
      <selection activeCell="F16" sqref="F16"/>
    </sheetView>
  </sheetViews>
  <sheetFormatPr defaultColWidth="9.140625" defaultRowHeight="14.25" x14ac:dyDescent="0.2"/>
  <cols>
    <col min="1" max="1" width="1.7109375" style="1" customWidth="1"/>
    <col min="2" max="2" width="4.85546875" style="12" customWidth="1"/>
    <col min="3" max="3" width="59.140625" style="3" customWidth="1"/>
    <col min="4" max="4" width="9.5703125" style="1" customWidth="1"/>
    <col min="5" max="5" width="48.42578125" style="4" customWidth="1"/>
    <col min="6" max="6" width="15.42578125" style="1" customWidth="1"/>
    <col min="7" max="7" width="80.7109375" style="1" customWidth="1"/>
    <col min="8" max="8" width="8.140625" style="8" hidden="1" customWidth="1"/>
    <col min="9" max="9" width="5.7109375" style="8" hidden="1" customWidth="1"/>
    <col min="10" max="10" width="0" style="8" hidden="1" customWidth="1"/>
    <col min="11" max="139" width="9.140625" style="8"/>
    <col min="140" max="16384" width="9.140625" style="1"/>
  </cols>
  <sheetData>
    <row r="1" spans="2:139" ht="9.9499999999999993" customHeight="1" thickBot="1" x14ac:dyDescent="0.25"/>
    <row r="2" spans="2:139" ht="12.6" customHeight="1" x14ac:dyDescent="0.2">
      <c r="B2" s="172" t="s">
        <v>23</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s="10" customFormat="1" ht="12.6" customHeight="1" x14ac:dyDescent="0.2">
      <c r="B6" s="197" t="s">
        <v>89</v>
      </c>
      <c r="C6" s="198"/>
      <c r="D6" s="198"/>
      <c r="E6" s="198"/>
      <c r="F6" s="198"/>
      <c r="G6" s="19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row>
    <row r="7" spans="2:139" s="10" customFormat="1" ht="57.6" customHeight="1" thickBot="1" x14ac:dyDescent="0.25">
      <c r="B7" s="200"/>
      <c r="C7" s="201"/>
      <c r="D7" s="201"/>
      <c r="E7" s="201"/>
      <c r="F7" s="201"/>
      <c r="G7" s="202"/>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ht="12.75" x14ac:dyDescent="0.2">
      <c r="B8" s="191" t="s">
        <v>29</v>
      </c>
      <c r="C8" s="192"/>
      <c r="D8" s="192"/>
      <c r="E8" s="192"/>
      <c r="F8" s="192"/>
      <c r="G8" s="193"/>
    </row>
    <row r="9" spans="2:139" ht="12.75" x14ac:dyDescent="0.2">
      <c r="B9" s="194"/>
      <c r="C9" s="195"/>
      <c r="D9" s="195"/>
      <c r="E9" s="195"/>
      <c r="F9" s="195"/>
      <c r="G9" s="196"/>
    </row>
    <row r="10" spans="2:139" ht="12.75" x14ac:dyDescent="0.2">
      <c r="B10" s="194"/>
      <c r="C10" s="195"/>
      <c r="D10" s="195"/>
      <c r="E10" s="195"/>
      <c r="F10" s="195"/>
      <c r="G10" s="196"/>
      <c r="H10" s="8" t="s">
        <v>1</v>
      </c>
    </row>
    <row r="11" spans="2:139" ht="13.5" thickBot="1" x14ac:dyDescent="0.25">
      <c r="B11" s="194"/>
      <c r="C11" s="195"/>
      <c r="D11" s="195"/>
      <c r="E11" s="195"/>
      <c r="F11" s="195"/>
      <c r="G11" s="196"/>
      <c r="H11" s="8" t="s">
        <v>2</v>
      </c>
    </row>
    <row r="12" spans="2:139" ht="12.75" x14ac:dyDescent="0.2">
      <c r="B12" s="129" t="s">
        <v>77</v>
      </c>
      <c r="C12" s="130"/>
      <c r="D12" s="130"/>
      <c r="E12" s="130"/>
      <c r="F12" s="130"/>
      <c r="G12" s="131"/>
    </row>
    <row r="13" spans="2:139" ht="4.5" customHeight="1" x14ac:dyDescent="0.2">
      <c r="B13" s="132"/>
      <c r="C13" s="68"/>
      <c r="D13" s="133"/>
      <c r="E13" s="133"/>
      <c r="F13" s="204" t="s">
        <v>24</v>
      </c>
      <c r="G13" s="203" t="s">
        <v>5</v>
      </c>
    </row>
    <row r="14" spans="2:139" ht="24.75" customHeight="1" x14ac:dyDescent="0.2">
      <c r="B14" s="134"/>
      <c r="C14" s="68"/>
      <c r="D14" s="71"/>
      <c r="E14" s="71"/>
      <c r="F14" s="204"/>
      <c r="G14" s="203"/>
    </row>
    <row r="15" spans="2:139" ht="3" customHeight="1" thickBot="1" x14ac:dyDescent="0.25">
      <c r="B15" s="41"/>
      <c r="C15" s="42"/>
      <c r="D15" s="43"/>
      <c r="E15" s="43"/>
      <c r="F15" s="6"/>
      <c r="G15" s="7"/>
    </row>
    <row r="16" spans="2:139" ht="32.25" customHeight="1" thickBot="1" x14ac:dyDescent="0.25">
      <c r="B16" s="135" t="s">
        <v>11</v>
      </c>
      <c r="C16" s="189" t="s">
        <v>25</v>
      </c>
      <c r="D16" s="189"/>
      <c r="E16" s="190"/>
      <c r="F16" s="124">
        <v>143506000</v>
      </c>
      <c r="G16" s="81"/>
      <c r="H16" s="8" t="e">
        <f>IF(F16=$H$10,9,IF(F16=$H$11,0,error))</f>
        <v>#NAME?</v>
      </c>
      <c r="I16" s="8" t="s">
        <v>20</v>
      </c>
    </row>
    <row r="17" spans="2:9" ht="36.75" customHeight="1" thickBot="1" x14ac:dyDescent="0.25">
      <c r="B17" s="135" t="s">
        <v>12</v>
      </c>
      <c r="C17" s="189" t="s">
        <v>90</v>
      </c>
      <c r="D17" s="189"/>
      <c r="E17" s="190"/>
      <c r="F17" s="124">
        <f>F16*0.5</f>
        <v>71753000</v>
      </c>
      <c r="G17" s="81" t="s">
        <v>27</v>
      </c>
      <c r="H17" s="8" t="e">
        <f>IF(F17=$H$10,9,IF(F17=$H$11,0,error))</f>
        <v>#NAME?</v>
      </c>
      <c r="I17" s="8" t="s">
        <v>20</v>
      </c>
    </row>
    <row r="18" spans="2:9" ht="36" customHeight="1" thickBot="1" x14ac:dyDescent="0.25">
      <c r="B18" s="135" t="s">
        <v>13</v>
      </c>
      <c r="C18" s="189" t="s">
        <v>91</v>
      </c>
      <c r="D18" s="189"/>
      <c r="E18" s="190"/>
      <c r="F18" s="124">
        <f>F16*0.15</f>
        <v>21525900</v>
      </c>
      <c r="G18" s="81" t="s">
        <v>92</v>
      </c>
      <c r="H18" s="8" t="e">
        <f>IF(F18=$H$10,9,IF(F18=$H$11,0,error))</f>
        <v>#NAME?</v>
      </c>
      <c r="I18" s="8" t="s">
        <v>20</v>
      </c>
    </row>
    <row r="19" spans="2:9" ht="32.25" customHeight="1" thickBot="1" x14ac:dyDescent="0.25">
      <c r="B19" s="135" t="s">
        <v>14</v>
      </c>
      <c r="C19" s="189" t="s">
        <v>26</v>
      </c>
      <c r="D19" s="189"/>
      <c r="E19" s="190"/>
      <c r="F19" s="125">
        <f>F16*0.075</f>
        <v>10762950</v>
      </c>
      <c r="G19" s="81" t="s">
        <v>93</v>
      </c>
      <c r="H19" s="8" t="e">
        <f>IF(F19=$H$10,9,IF(F19=$H$11,0,error))</f>
        <v>#NAME?</v>
      </c>
      <c r="I19" s="8" t="s">
        <v>20</v>
      </c>
    </row>
    <row r="20" spans="2:9" ht="26.45" customHeight="1" thickBot="1" x14ac:dyDescent="0.25">
      <c r="B20" s="126"/>
      <c r="C20" s="127" t="s">
        <v>94</v>
      </c>
      <c r="D20" s="127"/>
      <c r="E20" s="127"/>
      <c r="F20" s="128">
        <f>F16-F17-F18-F19</f>
        <v>39464150</v>
      </c>
      <c r="G20" s="136"/>
    </row>
    <row r="21" spans="2:9" ht="14.25" customHeight="1" thickBot="1" x14ac:dyDescent="0.25">
      <c r="B21" s="138"/>
      <c r="C21" s="139"/>
      <c r="D21" s="140"/>
      <c r="E21" s="140"/>
      <c r="F21" s="140"/>
      <c r="G21" s="137"/>
    </row>
    <row r="22" spans="2:9" ht="12.75" x14ac:dyDescent="0.2">
      <c r="B22" s="191" t="s">
        <v>32</v>
      </c>
      <c r="C22" s="192"/>
      <c r="D22" s="192"/>
      <c r="E22" s="192"/>
      <c r="F22" s="192"/>
      <c r="G22" s="193"/>
    </row>
    <row r="23" spans="2:9" ht="12.75" x14ac:dyDescent="0.2">
      <c r="B23" s="194"/>
      <c r="C23" s="195"/>
      <c r="D23" s="195"/>
      <c r="E23" s="195"/>
      <c r="F23" s="195"/>
      <c r="G23" s="196"/>
    </row>
    <row r="24" spans="2:9" ht="12.75" x14ac:dyDescent="0.2">
      <c r="B24" s="194"/>
      <c r="C24" s="195"/>
      <c r="D24" s="195"/>
      <c r="E24" s="195"/>
      <c r="F24" s="195"/>
      <c r="G24" s="196"/>
      <c r="H24" s="8" t="s">
        <v>1</v>
      </c>
    </row>
    <row r="25" spans="2:9" ht="13.5" thickBot="1" x14ac:dyDescent="0.25">
      <c r="B25" s="194"/>
      <c r="C25" s="195"/>
      <c r="D25" s="195"/>
      <c r="E25" s="195"/>
      <c r="F25" s="195"/>
      <c r="G25" s="196"/>
      <c r="H25" s="8" t="s">
        <v>2</v>
      </c>
    </row>
    <row r="26" spans="2:9" ht="12.75" x14ac:dyDescent="0.2">
      <c r="B26" s="129" t="s">
        <v>77</v>
      </c>
      <c r="C26" s="130"/>
      <c r="D26" s="130"/>
      <c r="E26" s="130"/>
      <c r="F26" s="130"/>
      <c r="G26" s="131"/>
    </row>
    <row r="27" spans="2:9" ht="29.1" hidden="1" customHeight="1" x14ac:dyDescent="0.2">
      <c r="B27" s="132"/>
      <c r="C27" s="68"/>
      <c r="D27" s="133"/>
      <c r="E27" s="133"/>
      <c r="F27" s="185" t="s">
        <v>24</v>
      </c>
      <c r="G27" s="184" t="s">
        <v>5</v>
      </c>
    </row>
    <row r="28" spans="2:9" ht="27.75" customHeight="1" x14ac:dyDescent="0.2">
      <c r="B28" s="134"/>
      <c r="C28" s="68"/>
      <c r="D28" s="71"/>
      <c r="E28" s="71"/>
      <c r="F28" s="185"/>
      <c r="G28" s="184"/>
    </row>
    <row r="29" spans="2:9" ht="13.5" thickBot="1" x14ac:dyDescent="0.25">
      <c r="B29" s="141"/>
      <c r="C29" s="142"/>
      <c r="D29" s="143"/>
      <c r="E29" s="143"/>
      <c r="F29" s="75"/>
      <c r="G29" s="76"/>
    </row>
    <row r="30" spans="2:9" ht="24.6" customHeight="1" thickBot="1" x14ac:dyDescent="0.25">
      <c r="B30" s="163">
        <v>1</v>
      </c>
      <c r="C30" s="164" t="s">
        <v>30</v>
      </c>
      <c r="D30" s="164"/>
      <c r="E30" s="165" t="str">
        <f>'Summary of values  '!$D$8</f>
        <v>Service 1</v>
      </c>
      <c r="F30" s="124">
        <v>8000000</v>
      </c>
      <c r="G30" s="81" t="s">
        <v>31</v>
      </c>
      <c r="H30" s="8" t="e">
        <f>IF(F30=$H$10,9,IF(F30=$H$11,0,error))</f>
        <v>#NAME?</v>
      </c>
      <c r="I30" s="8" t="s">
        <v>20</v>
      </c>
    </row>
    <row r="31" spans="2:9" ht="24.6" customHeight="1" thickBot="1" x14ac:dyDescent="0.25">
      <c r="B31" s="135">
        <v>2</v>
      </c>
      <c r="C31" s="144" t="s">
        <v>30</v>
      </c>
      <c r="D31" s="144"/>
      <c r="E31" s="145" t="str">
        <f>'Summary of values  '!$E$8</f>
        <v>Service 2</v>
      </c>
      <c r="F31" s="124">
        <v>80000</v>
      </c>
      <c r="G31" s="81" t="s">
        <v>31</v>
      </c>
      <c r="H31" s="8" t="e">
        <f>IF(F31=$H$10,9,IF(F31=$H$11,0,error))</f>
        <v>#NAME?</v>
      </c>
      <c r="I31" s="8" t="s">
        <v>20</v>
      </c>
    </row>
    <row r="32" spans="2:9" ht="24.6" customHeight="1" thickBot="1" x14ac:dyDescent="0.25">
      <c r="B32" s="135">
        <v>3</v>
      </c>
      <c r="C32" s="144" t="s">
        <v>30</v>
      </c>
      <c r="D32" s="144"/>
      <c r="E32" s="145" t="str">
        <f>'Summary of values  '!$F$8</f>
        <v>Service 3</v>
      </c>
      <c r="F32" s="124">
        <v>300000</v>
      </c>
      <c r="G32" s="81" t="s">
        <v>31</v>
      </c>
      <c r="H32" s="8" t="e">
        <f>IF(F32=$H$10,9,IF(F32=$H$11,0,error))</f>
        <v>#NAME?</v>
      </c>
      <c r="I32" s="8" t="s">
        <v>20</v>
      </c>
    </row>
    <row r="33" spans="2:9" ht="24.6" customHeight="1" thickBot="1" x14ac:dyDescent="0.25">
      <c r="B33" s="135">
        <v>4</v>
      </c>
      <c r="C33" s="144" t="s">
        <v>30</v>
      </c>
      <c r="D33" s="144"/>
      <c r="E33" s="145" t="str">
        <f>'Summary of values  '!$G$8</f>
        <v>Service 4</v>
      </c>
      <c r="F33" s="124">
        <v>400000</v>
      </c>
      <c r="G33" s="81" t="s">
        <v>31</v>
      </c>
    </row>
    <row r="34" spans="2:9" ht="24.6" customHeight="1" thickBot="1" x14ac:dyDescent="0.25">
      <c r="B34" s="135">
        <v>5</v>
      </c>
      <c r="C34" s="144" t="s">
        <v>30</v>
      </c>
      <c r="D34" s="144"/>
      <c r="E34" s="145" t="str">
        <f>'Summary of values  '!$H$8</f>
        <v>Service 5</v>
      </c>
      <c r="F34" s="124">
        <v>4000000</v>
      </c>
      <c r="G34" s="81" t="s">
        <v>31</v>
      </c>
    </row>
    <row r="35" spans="2:9" ht="24.6" customHeight="1" thickBot="1" x14ac:dyDescent="0.25">
      <c r="B35" s="135">
        <v>6</v>
      </c>
      <c r="C35" s="144" t="s">
        <v>30</v>
      </c>
      <c r="D35" s="144"/>
      <c r="E35" s="145" t="str">
        <f>'Summary of values  '!$I$8</f>
        <v>Service 6</v>
      </c>
      <c r="F35" s="124">
        <v>656037</v>
      </c>
      <c r="G35" s="81" t="s">
        <v>31</v>
      </c>
    </row>
    <row r="36" spans="2:9" ht="24.6" customHeight="1" thickBot="1" x14ac:dyDescent="0.25">
      <c r="B36" s="135">
        <v>7</v>
      </c>
      <c r="C36" s="144" t="s">
        <v>30</v>
      </c>
      <c r="D36" s="144"/>
      <c r="E36" s="145" t="str">
        <f>'Summary of values  '!$J$8</f>
        <v>Service 7</v>
      </c>
      <c r="F36" s="124">
        <v>9000000</v>
      </c>
      <c r="G36" s="81" t="s">
        <v>31</v>
      </c>
    </row>
    <row r="37" spans="2:9" ht="24.6" customHeight="1" thickBot="1" x14ac:dyDescent="0.25">
      <c r="B37" s="135">
        <v>8</v>
      </c>
      <c r="C37" s="144" t="s">
        <v>30</v>
      </c>
      <c r="D37" s="144"/>
      <c r="E37" s="145" t="str">
        <f>'Summary of values  '!$K$8</f>
        <v>Service 8</v>
      </c>
      <c r="F37" s="124">
        <v>100000</v>
      </c>
      <c r="G37" s="81" t="s">
        <v>31</v>
      </c>
    </row>
    <row r="38" spans="2:9" ht="24.6" customHeight="1" thickBot="1" x14ac:dyDescent="0.25">
      <c r="B38" s="135">
        <v>9</v>
      </c>
      <c r="C38" s="144" t="s">
        <v>30</v>
      </c>
      <c r="D38" s="144"/>
      <c r="E38" s="145" t="str">
        <f>'Summary of values  '!$L$8</f>
        <v>Service 9</v>
      </c>
      <c r="F38" s="124">
        <v>950000</v>
      </c>
      <c r="G38" s="81" t="s">
        <v>31</v>
      </c>
    </row>
    <row r="39" spans="2:9" ht="24.6" customHeight="1" thickBot="1" x14ac:dyDescent="0.25">
      <c r="B39" s="135">
        <v>10</v>
      </c>
      <c r="C39" s="144" t="s">
        <v>30</v>
      </c>
      <c r="D39" s="144"/>
      <c r="E39" s="145" t="str">
        <f>'Summary of values  '!$M$8</f>
        <v>Service 10</v>
      </c>
      <c r="F39" s="124">
        <v>700000</v>
      </c>
      <c r="G39" s="81" t="s">
        <v>31</v>
      </c>
    </row>
    <row r="40" spans="2:9" ht="24.6" customHeight="1" thickBot="1" x14ac:dyDescent="0.25">
      <c r="B40" s="135">
        <v>11</v>
      </c>
      <c r="C40" s="144" t="s">
        <v>30</v>
      </c>
      <c r="D40" s="144"/>
      <c r="E40" s="145" t="str">
        <f>'Summary of values  '!$N$8</f>
        <v>Service 11</v>
      </c>
      <c r="F40" s="124">
        <v>1600000</v>
      </c>
      <c r="G40" s="81" t="s">
        <v>31</v>
      </c>
      <c r="H40" s="8" t="e">
        <f>IF(F40=$H$10,9,IF(F40=$H$11,0,error))</f>
        <v>#NAME?</v>
      </c>
      <c r="I40" s="8" t="s">
        <v>20</v>
      </c>
    </row>
    <row r="41" spans="2:9" ht="24.6" customHeight="1" thickBot="1" x14ac:dyDescent="0.25">
      <c r="B41" s="135">
        <v>12</v>
      </c>
      <c r="C41" s="144" t="s">
        <v>30</v>
      </c>
      <c r="D41" s="144"/>
      <c r="E41" s="145" t="str">
        <f>'Summary of values  '!$O$8</f>
        <v>Service 12</v>
      </c>
      <c r="F41" s="124">
        <v>90000</v>
      </c>
      <c r="G41" s="81" t="s">
        <v>31</v>
      </c>
      <c r="H41" s="8" t="e">
        <f>IF(F41=$H$10,9,IF(F41=$H$11,0,error))</f>
        <v>#NAME?</v>
      </c>
      <c r="I41" s="8" t="s">
        <v>20</v>
      </c>
    </row>
    <row r="42" spans="2:9" ht="24.6" customHeight="1" thickBot="1" x14ac:dyDescent="0.25">
      <c r="B42" s="135">
        <v>13</v>
      </c>
      <c r="C42" s="144" t="s">
        <v>30</v>
      </c>
      <c r="D42" s="144"/>
      <c r="E42" s="145" t="str">
        <f>'Summary of values  '!$P$8</f>
        <v>Service 13</v>
      </c>
      <c r="F42" s="124">
        <v>230000</v>
      </c>
      <c r="G42" s="81" t="s">
        <v>31</v>
      </c>
      <c r="H42" s="8" t="e">
        <f>IF(F42=$H$10,9,IF(F42=$H$11,0,error))</f>
        <v>#NAME?</v>
      </c>
      <c r="I42" s="8" t="s">
        <v>20</v>
      </c>
    </row>
    <row r="43" spans="2:9" ht="24.6" customHeight="1" thickBot="1" x14ac:dyDescent="0.25">
      <c r="B43" s="135">
        <v>14</v>
      </c>
      <c r="C43" s="144" t="s">
        <v>30</v>
      </c>
      <c r="D43" s="144"/>
      <c r="E43" s="145" t="str">
        <f>'Summary of values  '!$Q$8</f>
        <v>Service 14</v>
      </c>
      <c r="F43" s="124">
        <v>656038</v>
      </c>
      <c r="G43" s="81" t="s">
        <v>31</v>
      </c>
    </row>
    <row r="44" spans="2:9" ht="24.6" customHeight="1" thickBot="1" x14ac:dyDescent="0.25">
      <c r="B44" s="135">
        <v>15</v>
      </c>
      <c r="C44" s="144" t="s">
        <v>30</v>
      </c>
      <c r="D44" s="144"/>
      <c r="E44" s="145" t="str">
        <f>'Summary of values  '!$R$8</f>
        <v>Service 15</v>
      </c>
      <c r="F44" s="124">
        <v>2500000</v>
      </c>
      <c r="G44" s="81" t="s">
        <v>31</v>
      </c>
    </row>
    <row r="45" spans="2:9" ht="24.6" customHeight="1" thickBot="1" x14ac:dyDescent="0.25">
      <c r="B45" s="135">
        <v>16</v>
      </c>
      <c r="C45" s="144" t="s">
        <v>30</v>
      </c>
      <c r="D45" s="144"/>
      <c r="E45" s="145" t="str">
        <f>'Summary of values  '!$S$8</f>
        <v>Service 16</v>
      </c>
      <c r="F45" s="124">
        <v>490000</v>
      </c>
      <c r="G45" s="81" t="s">
        <v>31</v>
      </c>
    </row>
    <row r="46" spans="2:9" ht="24.6" customHeight="1" thickBot="1" x14ac:dyDescent="0.25">
      <c r="B46" s="135">
        <v>17</v>
      </c>
      <c r="C46" s="144" t="s">
        <v>30</v>
      </c>
      <c r="D46" s="144"/>
      <c r="E46" s="145" t="str">
        <f>'Summary of values  '!$T$8</f>
        <v>Service 17</v>
      </c>
      <c r="F46" s="124">
        <v>2300000</v>
      </c>
      <c r="G46" s="81" t="s">
        <v>31</v>
      </c>
    </row>
    <row r="47" spans="2:9" ht="24.6" customHeight="1" thickBot="1" x14ac:dyDescent="0.25">
      <c r="B47" s="135">
        <v>18</v>
      </c>
      <c r="C47" s="144" t="s">
        <v>30</v>
      </c>
      <c r="D47" s="144"/>
      <c r="E47" s="145" t="str">
        <f>'Summary of values  '!$U$8</f>
        <v>Service 18</v>
      </c>
      <c r="F47" s="124">
        <v>3200000</v>
      </c>
      <c r="G47" s="81" t="s">
        <v>31</v>
      </c>
    </row>
    <row r="48" spans="2:9" ht="24.6" customHeight="1" thickBot="1" x14ac:dyDescent="0.25">
      <c r="B48" s="135">
        <v>19</v>
      </c>
      <c r="C48" s="144" t="s">
        <v>30</v>
      </c>
      <c r="D48" s="144"/>
      <c r="E48" s="145" t="str">
        <f>'Summary of values  '!$V$8</f>
        <v>Service 19</v>
      </c>
      <c r="F48" s="124">
        <v>1312075</v>
      </c>
      <c r="G48" s="81" t="s">
        <v>31</v>
      </c>
    </row>
    <row r="49" spans="2:7" ht="24.6" customHeight="1" thickBot="1" x14ac:dyDescent="0.25">
      <c r="B49" s="135">
        <v>20</v>
      </c>
      <c r="C49" s="144" t="s">
        <v>30</v>
      </c>
      <c r="D49" s="144"/>
      <c r="E49" s="145" t="str">
        <f>'Summary of values  '!$W$8</f>
        <v>Service 20</v>
      </c>
      <c r="F49" s="124">
        <v>3000000</v>
      </c>
      <c r="G49" s="81" t="s">
        <v>31</v>
      </c>
    </row>
    <row r="50" spans="2:7" s="8" customFormat="1" ht="13.5" thickBot="1" x14ac:dyDescent="0.25">
      <c r="B50" s="186" t="s">
        <v>28</v>
      </c>
      <c r="C50" s="187"/>
      <c r="D50" s="187"/>
      <c r="E50" s="187"/>
      <c r="F50" s="187"/>
      <c r="G50" s="188"/>
    </row>
  </sheetData>
  <mergeCells count="13">
    <mergeCell ref="B2:G5"/>
    <mergeCell ref="B6:G7"/>
    <mergeCell ref="B8:G11"/>
    <mergeCell ref="G13:G14"/>
    <mergeCell ref="F13:F14"/>
    <mergeCell ref="G27:G28"/>
    <mergeCell ref="F27:F28"/>
    <mergeCell ref="B50:G50"/>
    <mergeCell ref="C16:E16"/>
    <mergeCell ref="B22:G25"/>
    <mergeCell ref="C17:E17"/>
    <mergeCell ref="C18:E18"/>
    <mergeCell ref="C19:E19"/>
  </mergeCells>
  <dataValidations count="2">
    <dataValidation type="textLength" allowBlank="1" showInputMessage="1" showErrorMessage="1" sqref="G16:H21 G30:H49" xr:uid="{14F5EAB6-FA78-4BB7-A601-287F9FA027D1}">
      <formula1>0</formula1>
      <formula2>999</formula2>
    </dataValidation>
    <dataValidation allowBlank="1" showInputMessage="1" showErrorMessage="1" errorTitle="Invalid entry?" error="Please hit &quot;Cancel&quot; then select &quot;Yes&quot; or &quot;No&quot; from the drop-down list" sqref="F16:F21 F30:F49" xr:uid="{B26C4E58-614E-4DB4-A5CC-77FD1A5ED795}"/>
  </dataValidations>
  <pageMargins left="0.7" right="0.7" top="0.75" bottom="0.75" header="0.3" footer="0.3"/>
  <pageSetup paperSize="9" scale="1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E72D2-D9DD-4924-8224-3A881B2CE108}">
  <sheetPr>
    <pageSetUpPr fitToPage="1"/>
  </sheetPr>
  <dimension ref="B1:EI66"/>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9.140625" style="8"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44" t="s">
        <v>72</v>
      </c>
      <c r="F6" s="20"/>
      <c r="G6" s="21"/>
    </row>
    <row r="7" spans="2:139" s="10" customFormat="1" ht="12.6" customHeight="1" x14ac:dyDescent="0.2">
      <c r="B7" s="197" t="s">
        <v>96</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05" t="s">
        <v>97</v>
      </c>
      <c r="C9" s="206"/>
      <c r="D9" s="206"/>
      <c r="E9" s="206"/>
      <c r="F9" s="206"/>
      <c r="G9" s="207"/>
      <c r="I9" s="8">
        <v>1</v>
      </c>
    </row>
    <row r="10" spans="2:139" ht="12.75" x14ac:dyDescent="0.2">
      <c r="B10" s="208"/>
      <c r="C10" s="209"/>
      <c r="D10" s="209"/>
      <c r="E10" s="209"/>
      <c r="F10" s="209"/>
      <c r="G10" s="210"/>
      <c r="I10" s="8">
        <v>2</v>
      </c>
    </row>
    <row r="11" spans="2:139" ht="12.75" x14ac:dyDescent="0.2">
      <c r="B11" s="208"/>
      <c r="C11" s="209"/>
      <c r="D11" s="209"/>
      <c r="E11" s="209"/>
      <c r="F11" s="209"/>
      <c r="G11" s="210"/>
      <c r="H11" s="8" t="s">
        <v>1</v>
      </c>
      <c r="I11" s="8">
        <v>3</v>
      </c>
    </row>
    <row r="12" spans="2:139" ht="13.5" thickBot="1" x14ac:dyDescent="0.25">
      <c r="B12" s="208"/>
      <c r="C12" s="209"/>
      <c r="D12" s="209"/>
      <c r="E12" s="209"/>
      <c r="F12" s="209"/>
      <c r="G12" s="210"/>
      <c r="H12" s="8" t="s">
        <v>2</v>
      </c>
      <c r="I12" s="8">
        <v>4</v>
      </c>
    </row>
    <row r="13" spans="2:139" ht="12.75" x14ac:dyDescent="0.2">
      <c r="B13" s="64" t="s">
        <v>77</v>
      </c>
      <c r="C13" s="130"/>
      <c r="D13" s="130"/>
      <c r="E13" s="130"/>
      <c r="F13" s="130"/>
      <c r="G13" s="131"/>
      <c r="I13" s="8">
        <v>5</v>
      </c>
    </row>
    <row r="14" spans="2:139" ht="6.75" customHeight="1" x14ac:dyDescent="0.2">
      <c r="B14" s="148"/>
      <c r="C14" s="68"/>
      <c r="D14" s="133"/>
      <c r="E14" s="133"/>
      <c r="F14" s="204" t="s">
        <v>4</v>
      </c>
      <c r="G14" s="203" t="s">
        <v>5</v>
      </c>
    </row>
    <row r="15" spans="2:139" ht="42.75" customHeight="1" x14ac:dyDescent="0.2">
      <c r="B15" s="149"/>
      <c r="C15" s="68"/>
      <c r="D15" s="71"/>
      <c r="E15" s="71"/>
      <c r="F15" s="211"/>
      <c r="G15" s="212"/>
    </row>
    <row r="16" spans="2:139" ht="4.5" customHeight="1" thickBot="1" x14ac:dyDescent="0.25">
      <c r="B16" s="150"/>
      <c r="C16" s="142"/>
      <c r="D16" s="151"/>
      <c r="E16" s="151"/>
      <c r="F16" s="75"/>
      <c r="G16" s="76"/>
    </row>
    <row r="17" spans="2:8" ht="88.5" customHeight="1" thickBot="1" x14ac:dyDescent="0.25">
      <c r="B17" s="160" t="s">
        <v>11</v>
      </c>
      <c r="C17" s="213" t="s">
        <v>98</v>
      </c>
      <c r="D17" s="213"/>
      <c r="E17" s="214"/>
      <c r="F17" s="63" t="s">
        <v>2</v>
      </c>
      <c r="G17" s="81"/>
      <c r="H17" s="8">
        <f>IF($F17=$H$11,50,IF($F17=$H$12,0,error))</f>
        <v>0</v>
      </c>
    </row>
    <row r="18" spans="2:8" s="8" customFormat="1" ht="95.25" customHeight="1" thickBot="1" x14ac:dyDescent="0.25">
      <c r="B18" s="77" t="s">
        <v>12</v>
      </c>
      <c r="C18" s="189" t="s">
        <v>99</v>
      </c>
      <c r="D18" s="189"/>
      <c r="E18" s="190"/>
      <c r="F18" s="63">
        <v>1</v>
      </c>
      <c r="G18" s="81"/>
      <c r="H18" s="8">
        <f>IF(F18=$I$9,0,IF(F18=$I$10,10,IF(F18=$I$11,25,IF(F18=$I$12,40,IF(F18=$I$13,50,error)))))</f>
        <v>0</v>
      </c>
    </row>
    <row r="19" spans="2:8" ht="140.25" customHeight="1" thickBot="1" x14ac:dyDescent="0.25">
      <c r="B19" s="77" t="s">
        <v>13</v>
      </c>
      <c r="C19" s="189" t="s">
        <v>100</v>
      </c>
      <c r="D19" s="189"/>
      <c r="E19" s="190"/>
      <c r="F19" s="63">
        <v>1</v>
      </c>
      <c r="G19" s="81"/>
      <c r="H19" s="8">
        <f>IF(F19=$I$9,0,IF(F19=$I$10,4,IF(F19=$I$11,8,IF(F19=$I$12,12,IF(F19=$I$13,15,error)))))</f>
        <v>0</v>
      </c>
    </row>
    <row r="20" spans="2:8" s="8" customFormat="1" ht="122.25" customHeight="1" thickBot="1" x14ac:dyDescent="0.25">
      <c r="B20" s="77" t="s">
        <v>14</v>
      </c>
      <c r="C20" s="189" t="s">
        <v>101</v>
      </c>
      <c r="D20" s="189"/>
      <c r="E20" s="190"/>
      <c r="F20" s="63">
        <v>1</v>
      </c>
      <c r="G20" s="81"/>
      <c r="H20" s="8">
        <f>IF(F20=$I$9,0,IF(F20=$I$10,4,IF(F20=$I$11,8,IF(F20=$I$12,12,IF(F20=$I$13,15,error)))))</f>
        <v>0</v>
      </c>
    </row>
    <row r="21" spans="2:8" s="8" customFormat="1" ht="97.5" customHeight="1" thickBot="1" x14ac:dyDescent="0.25">
      <c r="B21" s="77" t="s">
        <v>15</v>
      </c>
      <c r="C21" s="189" t="s">
        <v>126</v>
      </c>
      <c r="D21" s="189"/>
      <c r="E21" s="190"/>
      <c r="F21" s="63">
        <v>1</v>
      </c>
      <c r="G21" s="81"/>
      <c r="H21" s="8">
        <f>IF(F21=$I$9,0,IF(F21=$I$10,4,IF(F21=$I$11,8,IF(F21=$I$12,12,IF(F21=$I$13,15,error)))))</f>
        <v>0</v>
      </c>
    </row>
    <row r="22" spans="2:8" s="8" customFormat="1" ht="97.5" customHeight="1" thickBot="1" x14ac:dyDescent="0.25">
      <c r="B22" s="77" t="s">
        <v>16</v>
      </c>
      <c r="C22" s="189" t="s">
        <v>125</v>
      </c>
      <c r="D22" s="189"/>
      <c r="E22" s="190"/>
      <c r="F22" s="63">
        <v>1</v>
      </c>
      <c r="G22" s="81"/>
      <c r="H22" s="8">
        <f>IF(F22=$I$9,0,IF(F22=$I$10,-4,IF(F22=$I$11,-8,IF(F22=$I$12,-12,IF(F22=$I$13,-15,error)))))</f>
        <v>0</v>
      </c>
    </row>
    <row r="23" spans="2:8" s="8" customFormat="1" ht="13.5" thickBot="1" x14ac:dyDescent="0.25">
      <c r="B23" s="146"/>
      <c r="C23" s="147"/>
      <c r="D23" s="152"/>
      <c r="E23" s="152"/>
      <c r="F23" s="152"/>
      <c r="G23" s="82"/>
    </row>
    <row r="24" spans="2:8" s="8" customFormat="1" ht="12.6" customHeight="1" x14ac:dyDescent="0.2">
      <c r="B24" s="205" t="s">
        <v>102</v>
      </c>
      <c r="C24" s="206"/>
      <c r="D24" s="206"/>
      <c r="E24" s="206"/>
      <c r="F24" s="206"/>
      <c r="G24" s="207"/>
    </row>
    <row r="25" spans="2:8" s="8" customFormat="1" ht="12.6" customHeight="1" x14ac:dyDescent="0.2">
      <c r="B25" s="208"/>
      <c r="C25" s="209"/>
      <c r="D25" s="209"/>
      <c r="E25" s="209"/>
      <c r="F25" s="209"/>
      <c r="G25" s="210"/>
    </row>
    <row r="26" spans="2:8" s="8" customFormat="1" ht="12.6" customHeight="1" x14ac:dyDescent="0.2">
      <c r="B26" s="208"/>
      <c r="C26" s="209"/>
      <c r="D26" s="209"/>
      <c r="E26" s="209"/>
      <c r="F26" s="209"/>
      <c r="G26" s="210"/>
    </row>
    <row r="27" spans="2:8" s="8" customFormat="1" ht="12.95" customHeight="1" thickBot="1" x14ac:dyDescent="0.25">
      <c r="B27" s="208"/>
      <c r="C27" s="209"/>
      <c r="D27" s="209"/>
      <c r="E27" s="209"/>
      <c r="F27" s="209"/>
      <c r="G27" s="210"/>
    </row>
    <row r="28" spans="2:8" s="8" customFormat="1" ht="12.75" x14ac:dyDescent="0.2">
      <c r="B28" s="64" t="s">
        <v>77</v>
      </c>
      <c r="C28" s="130"/>
      <c r="D28" s="130"/>
      <c r="E28" s="130"/>
      <c r="F28" s="130"/>
      <c r="G28" s="131"/>
    </row>
    <row r="29" spans="2:8" s="8" customFormat="1" ht="6.75" customHeight="1" x14ac:dyDescent="0.2">
      <c r="B29" s="148"/>
      <c r="C29" s="68"/>
      <c r="D29" s="133"/>
      <c r="E29" s="133"/>
      <c r="F29" s="204" t="s">
        <v>4</v>
      </c>
      <c r="G29" s="203" t="s">
        <v>5</v>
      </c>
    </row>
    <row r="30" spans="2:8" s="8" customFormat="1" ht="42.75" customHeight="1" thickBot="1" x14ac:dyDescent="0.25">
      <c r="B30" s="149"/>
      <c r="C30" s="68"/>
      <c r="D30" s="71"/>
      <c r="E30" s="71"/>
      <c r="F30" s="211"/>
      <c r="G30" s="212"/>
    </row>
    <row r="31" spans="2:8" s="8" customFormat="1" ht="165.75" customHeight="1" thickBot="1" x14ac:dyDescent="0.25">
      <c r="B31" s="160" t="s">
        <v>18</v>
      </c>
      <c r="C31" s="213" t="s">
        <v>103</v>
      </c>
      <c r="D31" s="213"/>
      <c r="E31" s="214"/>
      <c r="F31" s="63">
        <v>3</v>
      </c>
      <c r="G31" s="81"/>
      <c r="H31" s="8">
        <f>IF(F31=$I$9,0,IF(F31=$I$10,4,IF(F31=$I$11,6,IF(F31=$I$12,18,IF(F31=$I$13,10,error)))))</f>
        <v>6</v>
      </c>
    </row>
    <row r="32" spans="2:8" s="8" customFormat="1" ht="92.25" customHeight="1" thickBot="1" x14ac:dyDescent="0.25">
      <c r="B32" s="77" t="s">
        <v>19</v>
      </c>
      <c r="C32" s="189" t="s">
        <v>104</v>
      </c>
      <c r="D32" s="189"/>
      <c r="E32" s="190"/>
      <c r="F32" s="63" t="s">
        <v>2</v>
      </c>
      <c r="G32" s="81"/>
      <c r="H32" s="8">
        <f>IF(F32=$H$11,5,IF(F32=$H$12,0,error))</f>
        <v>0</v>
      </c>
    </row>
    <row r="33" spans="2:9" s="8" customFormat="1" ht="13.5" thickBot="1" x14ac:dyDescent="0.25">
      <c r="B33" s="146"/>
      <c r="C33" s="147"/>
      <c r="D33" s="152"/>
      <c r="E33" s="152"/>
      <c r="F33" s="153"/>
      <c r="G33" s="154"/>
    </row>
    <row r="34" spans="2:9" s="8" customFormat="1" ht="12.6" customHeight="1" x14ac:dyDescent="0.2">
      <c r="B34" s="205" t="s">
        <v>105</v>
      </c>
      <c r="C34" s="206"/>
      <c r="D34" s="206"/>
      <c r="E34" s="206"/>
      <c r="F34" s="206"/>
      <c r="G34" s="207"/>
    </row>
    <row r="35" spans="2:9" s="8" customFormat="1" ht="12.6" customHeight="1" x14ac:dyDescent="0.2">
      <c r="B35" s="208"/>
      <c r="C35" s="209"/>
      <c r="D35" s="209"/>
      <c r="E35" s="209"/>
      <c r="F35" s="209"/>
      <c r="G35" s="210"/>
    </row>
    <row r="36" spans="2:9" s="8" customFormat="1" ht="12.6" customHeight="1" x14ac:dyDescent="0.2">
      <c r="B36" s="208"/>
      <c r="C36" s="209"/>
      <c r="D36" s="209"/>
      <c r="E36" s="209"/>
      <c r="F36" s="209"/>
      <c r="G36" s="210"/>
    </row>
    <row r="37" spans="2:9" s="8" customFormat="1" ht="12.95" customHeight="1" thickBot="1" x14ac:dyDescent="0.25">
      <c r="B37" s="208"/>
      <c r="C37" s="209"/>
      <c r="D37" s="209"/>
      <c r="E37" s="209"/>
      <c r="F37" s="209"/>
      <c r="G37" s="210"/>
    </row>
    <row r="38" spans="2:9" s="8" customFormat="1" ht="12.75" x14ac:dyDescent="0.2">
      <c r="B38" s="64" t="s">
        <v>77</v>
      </c>
      <c r="C38" s="130"/>
      <c r="D38" s="130"/>
      <c r="E38" s="130"/>
      <c r="F38" s="130"/>
      <c r="G38" s="131"/>
    </row>
    <row r="39" spans="2:9" s="8" customFormat="1" ht="9.75" customHeight="1" x14ac:dyDescent="0.2">
      <c r="B39" s="132"/>
      <c r="C39" s="155"/>
      <c r="D39" s="155"/>
      <c r="E39" s="155"/>
      <c r="F39" s="155"/>
      <c r="G39" s="156"/>
    </row>
    <row r="40" spans="2:9" s="8" customFormat="1" ht="9" customHeight="1" x14ac:dyDescent="0.2">
      <c r="B40" s="148"/>
      <c r="C40" s="68"/>
      <c r="D40" s="133"/>
      <c r="E40" s="133"/>
      <c r="F40" s="204" t="s">
        <v>4</v>
      </c>
      <c r="G40" s="203" t="s">
        <v>5</v>
      </c>
    </row>
    <row r="41" spans="2:9" s="8" customFormat="1" ht="41.25" customHeight="1" thickBot="1" x14ac:dyDescent="0.25">
      <c r="B41" s="149"/>
      <c r="C41" s="68"/>
      <c r="D41" s="71"/>
      <c r="E41" s="71"/>
      <c r="F41" s="211"/>
      <c r="G41" s="212"/>
    </row>
    <row r="42" spans="2:9" s="8" customFormat="1" ht="138.75" customHeight="1" thickBot="1" x14ac:dyDescent="0.25">
      <c r="B42" s="161">
        <v>3</v>
      </c>
      <c r="C42" s="213" t="s">
        <v>106</v>
      </c>
      <c r="D42" s="213"/>
      <c r="E42" s="214"/>
      <c r="F42" s="63">
        <v>2</v>
      </c>
      <c r="G42" s="81"/>
      <c r="H42" s="8">
        <f>IF(F42=$I$9,0,IF(F42=$I$10,4,IF(F42=$I$11,8,IF(F42=$I$12,12,IF(F42=$I$13,15,error)))))</f>
        <v>4</v>
      </c>
      <c r="I42" s="11"/>
    </row>
    <row r="43" spans="2:9" s="8" customFormat="1" ht="13.5" thickBot="1" x14ac:dyDescent="0.25">
      <c r="B43" s="146"/>
      <c r="C43" s="147"/>
      <c r="D43" s="152"/>
      <c r="E43" s="152"/>
      <c r="F43" s="153"/>
      <c r="G43" s="154"/>
    </row>
    <row r="44" spans="2:9" s="8" customFormat="1" ht="12.6" customHeight="1" x14ac:dyDescent="0.2">
      <c r="B44" s="205" t="s">
        <v>107</v>
      </c>
      <c r="C44" s="206"/>
      <c r="D44" s="206"/>
      <c r="E44" s="206"/>
      <c r="F44" s="206"/>
      <c r="G44" s="207"/>
    </row>
    <row r="45" spans="2:9" s="8" customFormat="1" ht="12.6" customHeight="1" x14ac:dyDescent="0.2">
      <c r="B45" s="208"/>
      <c r="C45" s="209"/>
      <c r="D45" s="209"/>
      <c r="E45" s="209"/>
      <c r="F45" s="209"/>
      <c r="G45" s="210"/>
    </row>
    <row r="46" spans="2:9" s="8" customFormat="1" ht="12.6" customHeight="1" x14ac:dyDescent="0.2">
      <c r="B46" s="208"/>
      <c r="C46" s="209"/>
      <c r="D46" s="209"/>
      <c r="E46" s="209"/>
      <c r="F46" s="209"/>
      <c r="G46" s="210"/>
    </row>
    <row r="47" spans="2:9" s="8" customFormat="1" ht="12.95" customHeight="1" thickBot="1" x14ac:dyDescent="0.25">
      <c r="B47" s="208"/>
      <c r="C47" s="209"/>
      <c r="D47" s="209"/>
      <c r="E47" s="209"/>
      <c r="F47" s="209"/>
      <c r="G47" s="210"/>
    </row>
    <row r="48" spans="2:9" s="8" customFormat="1" ht="12.75" x14ac:dyDescent="0.2">
      <c r="B48" s="64" t="s">
        <v>77</v>
      </c>
      <c r="C48" s="130"/>
      <c r="D48" s="130"/>
      <c r="E48" s="130"/>
      <c r="F48" s="130"/>
      <c r="G48" s="131"/>
    </row>
    <row r="49" spans="2:8" s="8" customFormat="1" ht="10.5" customHeight="1" x14ac:dyDescent="0.2">
      <c r="B49" s="148"/>
      <c r="C49" s="68"/>
      <c r="D49" s="133"/>
      <c r="E49" s="133"/>
      <c r="F49" s="204" t="s">
        <v>4</v>
      </c>
      <c r="G49" s="203" t="s">
        <v>5</v>
      </c>
    </row>
    <row r="50" spans="2:8" s="8" customFormat="1" ht="39.75" customHeight="1" thickBot="1" x14ac:dyDescent="0.25">
      <c r="B50" s="149"/>
      <c r="C50" s="68"/>
      <c r="D50" s="71"/>
      <c r="E50" s="71"/>
      <c r="F50" s="211"/>
      <c r="G50" s="212"/>
    </row>
    <row r="51" spans="2:8" s="8" customFormat="1" ht="109.5" customHeight="1" thickBot="1" x14ac:dyDescent="0.25">
      <c r="B51" s="160" t="s">
        <v>8</v>
      </c>
      <c r="C51" s="213" t="s">
        <v>108</v>
      </c>
      <c r="D51" s="213"/>
      <c r="E51" s="214"/>
      <c r="F51" s="63">
        <v>2</v>
      </c>
      <c r="G51" s="81"/>
      <c r="H51" s="8">
        <f>IF(F51=$I$9,0,IF(F51=$I$10,4,IF(F51=$I$11,8,IF(F51=$I$12,12,IF(F51=$I$13,15,error)))))</f>
        <v>4</v>
      </c>
    </row>
    <row r="52" spans="2:8" s="8" customFormat="1" ht="149.25" customHeight="1" thickBot="1" x14ac:dyDescent="0.25">
      <c r="B52" s="77" t="s">
        <v>9</v>
      </c>
      <c r="C52" s="213" t="s">
        <v>109</v>
      </c>
      <c r="D52" s="213"/>
      <c r="E52" s="214"/>
      <c r="F52" s="63">
        <v>1</v>
      </c>
      <c r="G52" s="81"/>
      <c r="H52" s="8">
        <f>IF(F52=$I$9,0,IF(F52=$I$10,4,IF(F52=$I$11,8,IF(F52=$I$12,12,IF(F52=$I$13,15,error)))))</f>
        <v>0</v>
      </c>
    </row>
    <row r="53" spans="2:8" s="8" customFormat="1" ht="111.75" customHeight="1" thickBot="1" x14ac:dyDescent="0.25">
      <c r="B53" s="77" t="s">
        <v>10</v>
      </c>
      <c r="C53" s="213" t="s">
        <v>110</v>
      </c>
      <c r="D53" s="213"/>
      <c r="E53" s="214"/>
      <c r="F53" s="63">
        <v>5</v>
      </c>
      <c r="G53" s="81"/>
      <c r="H53" s="8">
        <f>IF(F53=$I$9,0,IF(F53=$I$10,4,IF(F53=$I$11,8,IF(F53=$I$12,12,IF(F53=$I$13,15,error)))))</f>
        <v>15</v>
      </c>
    </row>
    <row r="54" spans="2:8" s="8" customFormat="1" ht="13.5" thickBot="1" x14ac:dyDescent="0.25">
      <c r="B54" s="146"/>
      <c r="C54" s="147"/>
      <c r="D54" s="152"/>
      <c r="E54" s="152"/>
      <c r="F54" s="153"/>
      <c r="G54" s="82"/>
    </row>
    <row r="55" spans="2:8" s="8" customFormat="1" ht="12.6" customHeight="1" x14ac:dyDescent="0.2">
      <c r="B55" s="205" t="s">
        <v>111</v>
      </c>
      <c r="C55" s="206"/>
      <c r="D55" s="206"/>
      <c r="E55" s="206"/>
      <c r="F55" s="206"/>
      <c r="G55" s="207"/>
    </row>
    <row r="56" spans="2:8" s="8" customFormat="1" ht="12.6" customHeight="1" x14ac:dyDescent="0.2">
      <c r="B56" s="208"/>
      <c r="C56" s="209"/>
      <c r="D56" s="209"/>
      <c r="E56" s="209"/>
      <c r="F56" s="209"/>
      <c r="G56" s="210"/>
    </row>
    <row r="57" spans="2:8" s="8" customFormat="1" ht="12.6" customHeight="1" x14ac:dyDescent="0.2">
      <c r="B57" s="208"/>
      <c r="C57" s="209"/>
      <c r="D57" s="209"/>
      <c r="E57" s="209"/>
      <c r="F57" s="209"/>
      <c r="G57" s="210"/>
    </row>
    <row r="58" spans="2:8" s="8" customFormat="1" ht="12.95" customHeight="1" thickBot="1" x14ac:dyDescent="0.25">
      <c r="B58" s="208"/>
      <c r="C58" s="209"/>
      <c r="D58" s="209"/>
      <c r="E58" s="209"/>
      <c r="F58" s="209"/>
      <c r="G58" s="210"/>
    </row>
    <row r="59" spans="2:8" s="8" customFormat="1" ht="12.75" x14ac:dyDescent="0.2">
      <c r="B59" s="64" t="s">
        <v>77</v>
      </c>
      <c r="C59" s="130"/>
      <c r="D59" s="130"/>
      <c r="E59" s="130"/>
      <c r="F59" s="130"/>
      <c r="G59" s="131"/>
    </row>
    <row r="60" spans="2:8" s="8" customFormat="1" ht="3.75" customHeight="1" x14ac:dyDescent="0.2">
      <c r="B60" s="148"/>
      <c r="C60" s="68"/>
      <c r="D60" s="133"/>
      <c r="E60" s="133"/>
      <c r="F60" s="204" t="s">
        <v>4</v>
      </c>
      <c r="G60" s="203" t="s">
        <v>5</v>
      </c>
    </row>
    <row r="61" spans="2:8" s="8" customFormat="1" ht="50.25" customHeight="1" thickBot="1" x14ac:dyDescent="0.25">
      <c r="B61" s="149"/>
      <c r="C61" s="68"/>
      <c r="D61" s="71"/>
      <c r="E61" s="71"/>
      <c r="F61" s="211"/>
      <c r="G61" s="212"/>
    </row>
    <row r="62" spans="2:8" s="8" customFormat="1" ht="84.75" customHeight="1" thickBot="1" x14ac:dyDescent="0.25">
      <c r="B62" s="160" t="s">
        <v>17</v>
      </c>
      <c r="C62" s="213" t="s">
        <v>112</v>
      </c>
      <c r="D62" s="213"/>
      <c r="E62" s="214"/>
      <c r="F62" s="63">
        <v>1</v>
      </c>
      <c r="G62" s="81"/>
      <c r="H62" s="8">
        <f>IF(F62=$I$9,0,IF(F62=$I$10,4,IF(F62=$I$11,6,IF(F62=$I$12,8,IF(F62=$I$13,10,error)))))</f>
        <v>0</v>
      </c>
    </row>
    <row r="63" spans="2:8" s="8" customFormat="1" ht="13.5" thickBot="1" x14ac:dyDescent="0.25">
      <c r="B63" s="186" t="s">
        <v>7</v>
      </c>
      <c r="C63" s="187"/>
      <c r="D63" s="187"/>
      <c r="E63" s="187"/>
      <c r="F63" s="187"/>
      <c r="G63" s="188"/>
    </row>
    <row r="64" spans="2:8" s="8" customFormat="1" x14ac:dyDescent="0.2">
      <c r="B64" s="5" t="s">
        <v>6</v>
      </c>
      <c r="C64" s="3"/>
      <c r="D64" s="1"/>
      <c r="E64" s="4"/>
      <c r="F64" s="1"/>
      <c r="G64" s="1"/>
    </row>
    <row r="66" spans="2:7" s="8" customFormat="1" ht="15.75" x14ac:dyDescent="0.2">
      <c r="B66" s="215"/>
      <c r="C66" s="215"/>
      <c r="D66" s="1"/>
      <c r="E66" s="4"/>
      <c r="F66" s="1"/>
      <c r="G66" s="1"/>
    </row>
  </sheetData>
  <mergeCells count="32">
    <mergeCell ref="C62:E62"/>
    <mergeCell ref="B63:G63"/>
    <mergeCell ref="B66:C66"/>
    <mergeCell ref="C42:E42"/>
    <mergeCell ref="C22:E22"/>
    <mergeCell ref="B24:G27"/>
    <mergeCell ref="F29:F30"/>
    <mergeCell ref="G29:G30"/>
    <mergeCell ref="C31:E31"/>
    <mergeCell ref="C32:E32"/>
    <mergeCell ref="B34:G37"/>
    <mergeCell ref="F40:F41"/>
    <mergeCell ref="G40:G41"/>
    <mergeCell ref="F60:F61"/>
    <mergeCell ref="G60:G61"/>
    <mergeCell ref="B44:G47"/>
    <mergeCell ref="B55:G58"/>
    <mergeCell ref="B2:G5"/>
    <mergeCell ref="B7:G8"/>
    <mergeCell ref="B9:G12"/>
    <mergeCell ref="F14:F15"/>
    <mergeCell ref="G14:G15"/>
    <mergeCell ref="C19:E19"/>
    <mergeCell ref="C20:E20"/>
    <mergeCell ref="C18:E18"/>
    <mergeCell ref="C21:E21"/>
    <mergeCell ref="C17:E17"/>
    <mergeCell ref="F49:F50"/>
    <mergeCell ref="G49:G50"/>
    <mergeCell ref="C51:E51"/>
    <mergeCell ref="C52:E52"/>
    <mergeCell ref="C53:E53"/>
  </mergeCells>
  <dataValidations count="3">
    <dataValidation type="textLength" allowBlank="1" showInputMessage="1" showErrorMessage="1" sqref="G42:H43 G31:H33 G62:H62 G17:H22 G51:H53" xr:uid="{457007AA-DA64-41F0-805F-73F0F2C98A81}">
      <formula1>0</formula1>
      <formula2>999</formula2>
    </dataValidation>
    <dataValidation type="list" allowBlank="1" showInputMessage="1" showErrorMessage="1" errorTitle="Invalid entry?" error="Please hit &quot;Cancel&quot; then select &quot;Yes&quot; or &quot;No&quot; from the drop-down list" sqref="F43 F32:F33 F17" xr:uid="{B2EF469A-2488-4B0D-B126-5D983A05D839}">
      <formula1>"Yes,No"</formula1>
    </dataValidation>
    <dataValidation type="list" allowBlank="1" showInputMessage="1" showErrorMessage="1" errorTitle="Invalid entry?" error="Please hit &quot;Cancel&quot; then select &quot;Yes&quot; or &quot;No&quot; from the drop-down list" sqref="F31 F42 F62 F18:F22 F51:F53" xr:uid="{C68B37F9-DE42-47CE-940B-070F5913CF0D}">
      <formula1>"1,2,3,4,5"</formula1>
    </dataValidation>
  </dataValidations>
  <pageMargins left="0.7" right="0.7" top="0.75" bottom="0.75" header="0.3" footer="0.3"/>
  <pageSetup paperSize="9" scale="1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127F-A65D-4A5E-9506-7F124B2D2080}">
  <sheetPr>
    <pageSetUpPr fitToPage="1"/>
  </sheetPr>
  <dimension ref="B1:EI66"/>
  <sheetViews>
    <sheetView topLeftCell="B1"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customWidth="1"/>
    <col min="9" max="9" width="42.28515625" style="8" customWidth="1"/>
    <col min="10" max="10" width="6.7109375" style="8" customWidth="1"/>
    <col min="11" max="11" width="6.28515625" style="8" customWidth="1"/>
    <col min="12" max="16" width="9.140625" style="8"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57" t="s">
        <v>71</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05" t="s">
        <v>97</v>
      </c>
      <c r="C9" s="206"/>
      <c r="D9" s="206"/>
      <c r="E9" s="206"/>
      <c r="F9" s="206"/>
      <c r="G9" s="207"/>
      <c r="I9" s="8">
        <v>1</v>
      </c>
    </row>
    <row r="10" spans="2:139" ht="12.75" x14ac:dyDescent="0.2">
      <c r="B10" s="208"/>
      <c r="C10" s="209"/>
      <c r="D10" s="209"/>
      <c r="E10" s="209"/>
      <c r="F10" s="209"/>
      <c r="G10" s="210"/>
      <c r="I10" s="8">
        <v>2</v>
      </c>
    </row>
    <row r="11" spans="2:139" ht="12.75" x14ac:dyDescent="0.2">
      <c r="B11" s="208"/>
      <c r="C11" s="209"/>
      <c r="D11" s="209"/>
      <c r="E11" s="209"/>
      <c r="F11" s="209"/>
      <c r="G11" s="210"/>
      <c r="H11" s="8" t="s">
        <v>1</v>
      </c>
      <c r="I11" s="8">
        <v>3</v>
      </c>
    </row>
    <row r="12" spans="2:139" ht="13.5" thickBot="1" x14ac:dyDescent="0.25">
      <c r="B12" s="208"/>
      <c r="C12" s="209"/>
      <c r="D12" s="209"/>
      <c r="E12" s="209"/>
      <c r="F12" s="209"/>
      <c r="G12" s="210"/>
      <c r="H12" s="8" t="s">
        <v>2</v>
      </c>
      <c r="I12" s="8">
        <v>4</v>
      </c>
    </row>
    <row r="13" spans="2:139" ht="12.75" x14ac:dyDescent="0.2">
      <c r="B13" s="64" t="s">
        <v>77</v>
      </c>
      <c r="C13" s="130"/>
      <c r="D13" s="130"/>
      <c r="E13" s="130"/>
      <c r="F13" s="130"/>
      <c r="G13" s="131"/>
      <c r="I13" s="8">
        <v>5</v>
      </c>
    </row>
    <row r="14" spans="2:139" ht="2.25" customHeight="1" x14ac:dyDescent="0.2">
      <c r="B14" s="148"/>
      <c r="C14" s="68"/>
      <c r="D14" s="133"/>
      <c r="E14" s="133"/>
      <c r="F14" s="204" t="s">
        <v>4</v>
      </c>
      <c r="G14" s="203" t="s">
        <v>5</v>
      </c>
    </row>
    <row r="15" spans="2:139" ht="46.5" customHeight="1" x14ac:dyDescent="0.2">
      <c r="B15" s="149"/>
      <c r="C15" s="68"/>
      <c r="D15" s="71"/>
      <c r="E15" s="71"/>
      <c r="F15" s="204"/>
      <c r="G15" s="203"/>
    </row>
    <row r="16" spans="2:139" ht="3" customHeight="1" thickBot="1" x14ac:dyDescent="0.25">
      <c r="B16" s="150"/>
      <c r="C16" s="142"/>
      <c r="D16" s="151"/>
      <c r="E16" s="151"/>
      <c r="F16" s="75"/>
      <c r="G16" s="76"/>
    </row>
    <row r="17" spans="2:8" ht="84" customHeight="1" thickBot="1" x14ac:dyDescent="0.25">
      <c r="B17" s="160" t="s">
        <v>11</v>
      </c>
      <c r="C17" s="213" t="s">
        <v>98</v>
      </c>
      <c r="D17" s="213"/>
      <c r="E17" s="214"/>
      <c r="F17" s="63" t="s">
        <v>2</v>
      </c>
      <c r="G17" s="81"/>
      <c r="H17" s="8">
        <f>IF($F17=$H$11,50,IF($F17=$H$12,0,error))</f>
        <v>0</v>
      </c>
    </row>
    <row r="18" spans="2:8" s="8" customFormat="1" ht="102" customHeight="1" thickBot="1" x14ac:dyDescent="0.25">
      <c r="B18" s="77" t="s">
        <v>12</v>
      </c>
      <c r="C18" s="189" t="s">
        <v>99</v>
      </c>
      <c r="D18" s="189"/>
      <c r="E18" s="190"/>
      <c r="F18" s="63">
        <v>3</v>
      </c>
      <c r="G18" s="81"/>
      <c r="H18" s="8">
        <f>IF(F18=$I$9,0,IF(F18=$I$10,10,IF(F18=$I$11,25,IF(F18=$I$12,40,IF(F18=$I$13,50,error)))))</f>
        <v>25</v>
      </c>
    </row>
    <row r="19" spans="2:8" ht="146.25" customHeight="1" thickBot="1" x14ac:dyDescent="0.25">
      <c r="B19" s="157" t="s">
        <v>13</v>
      </c>
      <c r="C19" s="189" t="s">
        <v>100</v>
      </c>
      <c r="D19" s="189"/>
      <c r="E19" s="190"/>
      <c r="F19" s="63">
        <v>2</v>
      </c>
      <c r="G19" s="81"/>
      <c r="H19" s="8">
        <f>IF(F19=$I$9,0,IF(F19=$I$10,4,IF(F19=$I$11,8,IF(F19=$I$12,12,IF(F19=$I$13,15,error)))))</f>
        <v>4</v>
      </c>
    </row>
    <row r="20" spans="2:8" s="8" customFormat="1" ht="118.5" customHeight="1" thickBot="1" x14ac:dyDescent="0.25">
      <c r="B20" s="77" t="s">
        <v>14</v>
      </c>
      <c r="C20" s="189" t="s">
        <v>101</v>
      </c>
      <c r="D20" s="189"/>
      <c r="E20" s="190"/>
      <c r="F20" s="63">
        <v>2</v>
      </c>
      <c r="G20" s="81"/>
      <c r="H20" s="8">
        <f>IF(F20=$I$9,0,IF(F20=$I$10,4,IF(F20=$I$11,8,IF(F20=$I$12,12,IF(F20=$I$13,15,error)))))</f>
        <v>4</v>
      </c>
    </row>
    <row r="21" spans="2:8" s="8" customFormat="1" ht="95.25" customHeight="1" thickBot="1" x14ac:dyDescent="0.25">
      <c r="B21" s="77" t="s">
        <v>15</v>
      </c>
      <c r="C21" s="189" t="s">
        <v>126</v>
      </c>
      <c r="D21" s="189"/>
      <c r="E21" s="190"/>
      <c r="F21" s="63">
        <v>2</v>
      </c>
      <c r="G21" s="81"/>
      <c r="H21" s="8">
        <f>IF(F21=$I$9,0,IF(F21=$I$10,4,IF(F21=$I$11,8,IF(F21=$I$12,12,IF(F21=$I$13,15,error)))))</f>
        <v>4</v>
      </c>
    </row>
    <row r="22" spans="2:8" s="8" customFormat="1" ht="91.5" customHeight="1" thickBot="1" x14ac:dyDescent="0.25">
      <c r="B22" s="77" t="s">
        <v>16</v>
      </c>
      <c r="C22" s="189" t="s">
        <v>129</v>
      </c>
      <c r="D22" s="189"/>
      <c r="E22" s="190"/>
      <c r="F22" s="63">
        <v>1</v>
      </c>
      <c r="G22" s="81"/>
      <c r="H22" s="8">
        <f>IF(F22=$I$9,0,IF(F22=$I$10,-4,IF(F22=$I$11,-8,IF(F22=$I$12,-12,IF(F22=$I$13,-15,error)))))</f>
        <v>0</v>
      </c>
    </row>
    <row r="23" spans="2:8" s="8" customFormat="1" ht="15.75" thickBot="1" x14ac:dyDescent="0.3">
      <c r="B23" s="78"/>
      <c r="C23" s="79"/>
      <c r="D23" s="80"/>
      <c r="E23" s="80"/>
      <c r="F23" s="80"/>
      <c r="G23" s="82"/>
    </row>
    <row r="24" spans="2:8" s="8" customFormat="1" ht="12.6" customHeight="1" x14ac:dyDescent="0.2">
      <c r="B24" s="205" t="s">
        <v>102</v>
      </c>
      <c r="C24" s="206"/>
      <c r="D24" s="206"/>
      <c r="E24" s="206"/>
      <c r="F24" s="206"/>
      <c r="G24" s="207"/>
    </row>
    <row r="25" spans="2:8" s="8" customFormat="1" ht="12.6" customHeight="1" x14ac:dyDescent="0.2">
      <c r="B25" s="208"/>
      <c r="C25" s="209"/>
      <c r="D25" s="209"/>
      <c r="E25" s="209"/>
      <c r="F25" s="209"/>
      <c r="G25" s="210"/>
    </row>
    <row r="26" spans="2:8" s="8" customFormat="1" ht="12.6" customHeight="1" x14ac:dyDescent="0.2">
      <c r="B26" s="208"/>
      <c r="C26" s="209"/>
      <c r="D26" s="209"/>
      <c r="E26" s="209"/>
      <c r="F26" s="209"/>
      <c r="G26" s="210"/>
    </row>
    <row r="27" spans="2:8" s="8" customFormat="1" ht="12.95" customHeight="1" thickBot="1" x14ac:dyDescent="0.25">
      <c r="B27" s="208"/>
      <c r="C27" s="209"/>
      <c r="D27" s="209"/>
      <c r="E27" s="209"/>
      <c r="F27" s="209"/>
      <c r="G27" s="210"/>
    </row>
    <row r="28" spans="2:8" s="8" customFormat="1" ht="23.25" x14ac:dyDescent="0.2">
      <c r="B28" s="64" t="s">
        <v>77</v>
      </c>
      <c r="C28" s="65"/>
      <c r="D28" s="65"/>
      <c r="E28" s="65"/>
      <c r="F28" s="65"/>
      <c r="G28" s="66"/>
    </row>
    <row r="29" spans="2:8" s="8" customFormat="1" ht="3.75" customHeight="1" x14ac:dyDescent="0.2">
      <c r="B29" s="148"/>
      <c r="C29" s="68"/>
      <c r="D29" s="133"/>
      <c r="E29" s="133"/>
      <c r="F29" s="204" t="s">
        <v>4</v>
      </c>
      <c r="G29" s="203" t="s">
        <v>5</v>
      </c>
    </row>
    <row r="30" spans="2:8" s="8" customFormat="1" ht="45.75" customHeight="1" thickBot="1" x14ac:dyDescent="0.25">
      <c r="B30" s="149"/>
      <c r="C30" s="68"/>
      <c r="D30" s="71"/>
      <c r="E30" s="71"/>
      <c r="F30" s="211"/>
      <c r="G30" s="212"/>
    </row>
    <row r="31" spans="2:8" s="8" customFormat="1" ht="160.5" customHeight="1" thickBot="1" x14ac:dyDescent="0.25">
      <c r="B31" s="160" t="s">
        <v>18</v>
      </c>
      <c r="C31" s="213" t="s">
        <v>103</v>
      </c>
      <c r="D31" s="213"/>
      <c r="E31" s="214"/>
      <c r="F31" s="63">
        <v>2</v>
      </c>
      <c r="G31" s="81"/>
      <c r="H31" s="8">
        <f>IF(F31=$I$9,0,IF(F31=$I$10,4,IF(F31=$I$11,6,IF(F31=$I$12,18,IF(F31=$I$13,10,error)))))</f>
        <v>4</v>
      </c>
    </row>
    <row r="32" spans="2:8" s="8" customFormat="1" ht="88.5" customHeight="1" thickBot="1" x14ac:dyDescent="0.25">
      <c r="B32" s="77" t="s">
        <v>19</v>
      </c>
      <c r="C32" s="189" t="s">
        <v>104</v>
      </c>
      <c r="D32" s="189"/>
      <c r="E32" s="190"/>
      <c r="F32" s="63" t="s">
        <v>2</v>
      </c>
      <c r="G32" s="81"/>
      <c r="H32" s="8">
        <f>IF(F32=$H$11,5,IF(F32=$H$12,0,error))</f>
        <v>0</v>
      </c>
    </row>
    <row r="33" spans="2:9" s="8" customFormat="1" ht="15.75" thickBot="1" x14ac:dyDescent="0.3">
      <c r="B33" s="78"/>
      <c r="C33" s="79"/>
      <c r="D33" s="80"/>
      <c r="E33" s="80"/>
      <c r="F33" s="158"/>
      <c r="G33" s="154"/>
    </row>
    <row r="34" spans="2:9" s="8" customFormat="1" ht="12.6" customHeight="1" x14ac:dyDescent="0.2">
      <c r="B34" s="205" t="s">
        <v>105</v>
      </c>
      <c r="C34" s="206"/>
      <c r="D34" s="206"/>
      <c r="E34" s="206"/>
      <c r="F34" s="206"/>
      <c r="G34" s="207"/>
    </row>
    <row r="35" spans="2:9" s="8" customFormat="1" ht="12.6" customHeight="1" x14ac:dyDescent="0.2">
      <c r="B35" s="208"/>
      <c r="C35" s="209"/>
      <c r="D35" s="209"/>
      <c r="E35" s="209"/>
      <c r="F35" s="209"/>
      <c r="G35" s="210"/>
    </row>
    <row r="36" spans="2:9" s="8" customFormat="1" ht="12.6" customHeight="1" x14ac:dyDescent="0.2">
      <c r="B36" s="208"/>
      <c r="C36" s="209"/>
      <c r="D36" s="209"/>
      <c r="E36" s="209"/>
      <c r="F36" s="209"/>
      <c r="G36" s="210"/>
    </row>
    <row r="37" spans="2:9" s="8" customFormat="1" ht="12.95" customHeight="1" thickBot="1" x14ac:dyDescent="0.25">
      <c r="B37" s="208"/>
      <c r="C37" s="209"/>
      <c r="D37" s="209"/>
      <c r="E37" s="209"/>
      <c r="F37" s="209"/>
      <c r="G37" s="210"/>
    </row>
    <row r="38" spans="2:9" s="8" customFormat="1" ht="17.25" customHeight="1" x14ac:dyDescent="0.2">
      <c r="B38" s="64" t="s">
        <v>77</v>
      </c>
      <c r="C38" s="130"/>
      <c r="D38" s="130"/>
      <c r="E38" s="130"/>
      <c r="F38" s="130"/>
      <c r="G38" s="131"/>
    </row>
    <row r="39" spans="2:9" s="8" customFormat="1" ht="1.5" customHeight="1" x14ac:dyDescent="0.2">
      <c r="B39" s="132"/>
      <c r="C39" s="155"/>
      <c r="D39" s="155"/>
      <c r="E39" s="155"/>
      <c r="F39" s="155"/>
      <c r="G39" s="156"/>
    </row>
    <row r="40" spans="2:9" s="8" customFormat="1" ht="8.25" customHeight="1" x14ac:dyDescent="0.2">
      <c r="B40" s="148"/>
      <c r="C40" s="68"/>
      <c r="D40" s="133"/>
      <c r="E40" s="133"/>
      <c r="F40" s="204" t="s">
        <v>4</v>
      </c>
      <c r="G40" s="203" t="s">
        <v>5</v>
      </c>
    </row>
    <row r="41" spans="2:9" s="8" customFormat="1" ht="41.25" customHeight="1" thickBot="1" x14ac:dyDescent="0.25">
      <c r="B41" s="149"/>
      <c r="C41" s="68"/>
      <c r="D41" s="71"/>
      <c r="E41" s="71"/>
      <c r="F41" s="211"/>
      <c r="G41" s="212"/>
    </row>
    <row r="42" spans="2:9" s="8" customFormat="1" ht="134.25" customHeight="1" thickBot="1" x14ac:dyDescent="0.25">
      <c r="B42" s="161">
        <v>3</v>
      </c>
      <c r="C42" s="213" t="s">
        <v>106</v>
      </c>
      <c r="D42" s="213"/>
      <c r="E42" s="214"/>
      <c r="F42" s="63">
        <v>1</v>
      </c>
      <c r="G42" s="81"/>
      <c r="H42" s="8">
        <f>IF(F42=$I$9,0,IF(F42=$I$10,4,IF(F42=$I$11,8,IF(F42=$I$12,12,IF(F42=$I$13,15,error)))))</f>
        <v>0</v>
      </c>
      <c r="I42" s="11"/>
    </row>
    <row r="43" spans="2:9" s="8" customFormat="1" ht="15.75" thickBot="1" x14ac:dyDescent="0.3">
      <c r="B43" s="78"/>
      <c r="C43" s="79"/>
      <c r="D43" s="80"/>
      <c r="E43" s="80"/>
      <c r="F43" s="158"/>
      <c r="G43" s="154"/>
    </row>
    <row r="44" spans="2:9" s="8" customFormat="1" ht="12.6" customHeight="1" x14ac:dyDescent="0.2">
      <c r="B44" s="205" t="s">
        <v>107</v>
      </c>
      <c r="C44" s="206"/>
      <c r="D44" s="206"/>
      <c r="E44" s="206"/>
      <c r="F44" s="206"/>
      <c r="G44" s="207"/>
    </row>
    <row r="45" spans="2:9" s="8" customFormat="1" ht="12.6" customHeight="1" x14ac:dyDescent="0.2">
      <c r="B45" s="208"/>
      <c r="C45" s="209"/>
      <c r="D45" s="209"/>
      <c r="E45" s="209"/>
      <c r="F45" s="209"/>
      <c r="G45" s="210"/>
    </row>
    <row r="46" spans="2:9" s="8" customFormat="1" ht="12.6" customHeight="1" x14ac:dyDescent="0.2">
      <c r="B46" s="208"/>
      <c r="C46" s="209"/>
      <c r="D46" s="209"/>
      <c r="E46" s="209"/>
      <c r="F46" s="209"/>
      <c r="G46" s="210"/>
    </row>
    <row r="47" spans="2:9" s="8" customFormat="1" ht="12.95" customHeight="1" thickBot="1" x14ac:dyDescent="0.25">
      <c r="B47" s="208"/>
      <c r="C47" s="209"/>
      <c r="D47" s="209"/>
      <c r="E47" s="209"/>
      <c r="F47" s="209"/>
      <c r="G47" s="210"/>
    </row>
    <row r="48" spans="2:9" s="8" customFormat="1" ht="12.75" x14ac:dyDescent="0.2">
      <c r="B48" s="64" t="s">
        <v>77</v>
      </c>
      <c r="C48" s="130"/>
      <c r="D48" s="130"/>
      <c r="E48" s="130"/>
      <c r="F48" s="130"/>
      <c r="G48" s="131"/>
    </row>
    <row r="49" spans="2:8" s="8" customFormat="1" ht="5.25" customHeight="1" x14ac:dyDescent="0.2">
      <c r="B49" s="148"/>
      <c r="C49" s="68"/>
      <c r="D49" s="133"/>
      <c r="E49" s="133"/>
      <c r="F49" s="204" t="s">
        <v>4</v>
      </c>
      <c r="G49" s="203" t="s">
        <v>5</v>
      </c>
    </row>
    <row r="50" spans="2:8" s="8" customFormat="1" ht="45.75" customHeight="1" thickBot="1" x14ac:dyDescent="0.25">
      <c r="B50" s="149"/>
      <c r="C50" s="68"/>
      <c r="D50" s="71"/>
      <c r="E50" s="71"/>
      <c r="F50" s="211"/>
      <c r="G50" s="212"/>
    </row>
    <row r="51" spans="2:8" s="8" customFormat="1" ht="112.5" customHeight="1" thickBot="1" x14ac:dyDescent="0.25">
      <c r="B51" s="160" t="s">
        <v>8</v>
      </c>
      <c r="C51" s="213" t="s">
        <v>113</v>
      </c>
      <c r="D51" s="213"/>
      <c r="E51" s="214"/>
      <c r="F51" s="63">
        <v>2</v>
      </c>
      <c r="G51" s="81"/>
      <c r="H51" s="8">
        <f>IF(F51=$I$9,0,IF(F51=$I$10,4,IF(F51=$I$11,8,IF(F51=$I$12,12,IF(F51=$I$13,15,error)))))</f>
        <v>4</v>
      </c>
    </row>
    <row r="52" spans="2:8" s="8" customFormat="1" ht="149.25" customHeight="1" thickBot="1" x14ac:dyDescent="0.25">
      <c r="B52" s="77" t="s">
        <v>9</v>
      </c>
      <c r="C52" s="213" t="s">
        <v>109</v>
      </c>
      <c r="D52" s="213"/>
      <c r="E52" s="214"/>
      <c r="F52" s="63">
        <v>2</v>
      </c>
      <c r="G52" s="81"/>
      <c r="H52" s="8">
        <f>IF(F52=$I$9,0,IF(F52=$I$10,4,IF(F52=$I$11,8,IF(F52=$I$12,12,IF(F52=$I$13,15,error)))))</f>
        <v>4</v>
      </c>
    </row>
    <row r="53" spans="2:8" s="8" customFormat="1" ht="111" customHeight="1" thickBot="1" x14ac:dyDescent="0.25">
      <c r="B53" s="77" t="s">
        <v>10</v>
      </c>
      <c r="C53" s="213" t="s">
        <v>117</v>
      </c>
      <c r="D53" s="213"/>
      <c r="E53" s="214"/>
      <c r="F53" s="63">
        <v>1</v>
      </c>
      <c r="G53" s="81"/>
      <c r="H53" s="8">
        <f>IF(F53=$I$9,0,IF(F53=$I$10,4,IF(F53=$I$11,8,IF(F53=$I$12,12,IF(F53=$I$13,15,error)))))</f>
        <v>0</v>
      </c>
    </row>
    <row r="54" spans="2:8" s="8" customFormat="1" ht="15.75" thickBot="1" x14ac:dyDescent="0.3">
      <c r="B54" s="78"/>
      <c r="C54" s="79"/>
      <c r="D54" s="80"/>
      <c r="E54" s="80"/>
      <c r="F54" s="158"/>
      <c r="G54" s="82"/>
    </row>
    <row r="55" spans="2:8" s="8" customFormat="1" ht="12.6" customHeight="1" x14ac:dyDescent="0.2">
      <c r="B55" s="205" t="s">
        <v>111</v>
      </c>
      <c r="C55" s="206"/>
      <c r="D55" s="206"/>
      <c r="E55" s="206"/>
      <c r="F55" s="206"/>
      <c r="G55" s="207"/>
    </row>
    <row r="56" spans="2:8" s="8" customFormat="1" ht="12.6" customHeight="1" x14ac:dyDescent="0.2">
      <c r="B56" s="208"/>
      <c r="C56" s="209"/>
      <c r="D56" s="209"/>
      <c r="E56" s="209"/>
      <c r="F56" s="209"/>
      <c r="G56" s="210"/>
    </row>
    <row r="57" spans="2:8" s="8" customFormat="1" ht="12.6" customHeight="1" x14ac:dyDescent="0.2">
      <c r="B57" s="208"/>
      <c r="C57" s="209"/>
      <c r="D57" s="209"/>
      <c r="E57" s="209"/>
      <c r="F57" s="209"/>
      <c r="G57" s="210"/>
    </row>
    <row r="58" spans="2:8" s="8" customFormat="1" ht="12.95" customHeight="1" thickBot="1" x14ac:dyDescent="0.25">
      <c r="B58" s="208"/>
      <c r="C58" s="209"/>
      <c r="D58" s="209"/>
      <c r="E58" s="209"/>
      <c r="F58" s="209"/>
      <c r="G58" s="210"/>
    </row>
    <row r="59" spans="2:8" s="8" customFormat="1" ht="12.75" x14ac:dyDescent="0.2">
      <c r="B59" s="64" t="s">
        <v>77</v>
      </c>
      <c r="C59" s="130"/>
      <c r="D59" s="130"/>
      <c r="E59" s="130"/>
      <c r="F59" s="130"/>
      <c r="G59" s="131"/>
    </row>
    <row r="60" spans="2:8" s="8" customFormat="1" ht="14.25" customHeight="1" x14ac:dyDescent="0.2">
      <c r="B60" s="148"/>
      <c r="C60" s="68"/>
      <c r="D60" s="133"/>
      <c r="E60" s="133"/>
      <c r="F60" s="204" t="s">
        <v>4</v>
      </c>
      <c r="G60" s="203" t="s">
        <v>5</v>
      </c>
    </row>
    <row r="61" spans="2:8" s="8" customFormat="1" ht="42" customHeight="1" thickBot="1" x14ac:dyDescent="0.25">
      <c r="B61" s="149"/>
      <c r="C61" s="68"/>
      <c r="D61" s="71"/>
      <c r="E61" s="71"/>
      <c r="F61" s="211"/>
      <c r="G61" s="212"/>
    </row>
    <row r="62" spans="2:8" s="8" customFormat="1" ht="90" customHeight="1" thickBot="1" x14ac:dyDescent="0.25">
      <c r="B62" s="160" t="s">
        <v>17</v>
      </c>
      <c r="C62" s="213" t="s">
        <v>112</v>
      </c>
      <c r="D62" s="213"/>
      <c r="E62" s="214"/>
      <c r="F62" s="63">
        <v>1</v>
      </c>
      <c r="G62" s="81"/>
      <c r="H62" s="8">
        <f>IF(F62=$I$9,0,IF(F62=$I$10,4,IF(F62=$I$11,6,IF(F62=$I$12,8,IF(F62=$I$13,10,error)))))</f>
        <v>0</v>
      </c>
    </row>
    <row r="63" spans="2:8" s="8" customFormat="1" ht="13.5" thickBot="1" x14ac:dyDescent="0.25">
      <c r="B63" s="186" t="s">
        <v>7</v>
      </c>
      <c r="C63" s="187"/>
      <c r="D63" s="187"/>
      <c r="E63" s="187"/>
      <c r="F63" s="187"/>
      <c r="G63" s="188"/>
    </row>
    <row r="64" spans="2:8" s="8" customFormat="1" x14ac:dyDescent="0.2">
      <c r="B64" s="5" t="s">
        <v>6</v>
      </c>
      <c r="C64" s="3"/>
      <c r="D64" s="1"/>
      <c r="E64" s="4"/>
      <c r="F64" s="1"/>
      <c r="G64" s="1"/>
    </row>
    <row r="66" spans="2:7" s="8" customFormat="1" ht="15.75" x14ac:dyDescent="0.2">
      <c r="B66" s="215"/>
      <c r="C66" s="215"/>
      <c r="D66" s="1"/>
      <c r="E66" s="4"/>
      <c r="F66" s="1"/>
      <c r="G66" s="1"/>
    </row>
  </sheetData>
  <mergeCells count="32">
    <mergeCell ref="B44:G47"/>
    <mergeCell ref="F49:F50"/>
    <mergeCell ref="G49:G50"/>
    <mergeCell ref="C51:E51"/>
    <mergeCell ref="B24:G27"/>
    <mergeCell ref="F29:F30"/>
    <mergeCell ref="G29:G30"/>
    <mergeCell ref="C31:E31"/>
    <mergeCell ref="C32:E32"/>
    <mergeCell ref="B34:G37"/>
    <mergeCell ref="F40:F41"/>
    <mergeCell ref="G40:G41"/>
    <mergeCell ref="C42:E42"/>
    <mergeCell ref="C18:E18"/>
    <mergeCell ref="C19:E19"/>
    <mergeCell ref="C20:E20"/>
    <mergeCell ref="C21:E21"/>
    <mergeCell ref="C22:E22"/>
    <mergeCell ref="C17:E17"/>
    <mergeCell ref="B2:G5"/>
    <mergeCell ref="B7:G8"/>
    <mergeCell ref="B9:G12"/>
    <mergeCell ref="F14:F15"/>
    <mergeCell ref="G14:G15"/>
    <mergeCell ref="C62:E62"/>
    <mergeCell ref="B63:G63"/>
    <mergeCell ref="B66:C66"/>
    <mergeCell ref="C52:E52"/>
    <mergeCell ref="C53:E53"/>
    <mergeCell ref="B55:G58"/>
    <mergeCell ref="F60:F61"/>
    <mergeCell ref="G60:G61"/>
  </mergeCells>
  <dataValidations count="3">
    <dataValidation type="textLength" allowBlank="1" showInputMessage="1" showErrorMessage="1" sqref="G42:H43 G31:H33 G62:H62 G17:H22 G51:H53" xr:uid="{539076E9-02B4-4824-B37D-11211B60E4E6}">
      <formula1>0</formula1>
      <formula2>999</formula2>
    </dataValidation>
    <dataValidation type="list" allowBlank="1" showInputMessage="1" showErrorMessage="1" errorTitle="Invalid entry?" error="Please hit &quot;Cancel&quot; then select &quot;Yes&quot; or &quot;No&quot; from the drop-down list" sqref="F43 F32:F33 F17" xr:uid="{051D73FA-4BB5-447A-A71D-43B1EF393489}">
      <formula1>"Yes,No"</formula1>
    </dataValidation>
    <dataValidation type="list" allowBlank="1" showInputMessage="1" showErrorMessage="1" errorTitle="Invalid entry?" error="Please hit &quot;Cancel&quot; then select &quot;Yes&quot; or &quot;No&quot; from the drop-down list" sqref="F31 F42 F62 F18:F22 F51:F53" xr:uid="{225B28A7-E822-41A5-A64A-FB492F34C819}">
      <formula1>"1,2,3,4,5"</formula1>
    </dataValidation>
  </dataValidations>
  <pageMargins left="0.7" right="0.7" top="0.75" bottom="0.75" header="0.3" footer="0.3"/>
  <pageSetup paperSize="9" scale="1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B991A-1FD1-47E9-B14C-148A1B15E8E8}">
  <sheetPr>
    <pageSetUpPr fitToPage="1"/>
  </sheetPr>
  <dimension ref="B1:EI65"/>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57" t="s">
        <v>33</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05" t="s">
        <v>97</v>
      </c>
      <c r="C9" s="206"/>
      <c r="D9" s="206"/>
      <c r="E9" s="206"/>
      <c r="F9" s="206"/>
      <c r="G9" s="207"/>
      <c r="I9" s="8">
        <v>1</v>
      </c>
    </row>
    <row r="10" spans="2:139" ht="12.75" x14ac:dyDescent="0.2">
      <c r="B10" s="208"/>
      <c r="C10" s="209"/>
      <c r="D10" s="209"/>
      <c r="E10" s="209"/>
      <c r="F10" s="209"/>
      <c r="G10" s="210"/>
      <c r="I10" s="8">
        <v>2</v>
      </c>
    </row>
    <row r="11" spans="2:139" ht="12.75" x14ac:dyDescent="0.2">
      <c r="B11" s="208"/>
      <c r="C11" s="209"/>
      <c r="D11" s="209"/>
      <c r="E11" s="209"/>
      <c r="F11" s="209"/>
      <c r="G11" s="210"/>
      <c r="H11" s="8" t="s">
        <v>1</v>
      </c>
      <c r="I11" s="8">
        <v>3</v>
      </c>
    </row>
    <row r="12" spans="2:139" ht="13.5" thickBot="1" x14ac:dyDescent="0.25">
      <c r="B12" s="208"/>
      <c r="C12" s="209"/>
      <c r="D12" s="209"/>
      <c r="E12" s="209"/>
      <c r="F12" s="209"/>
      <c r="G12" s="210"/>
      <c r="H12" s="8" t="s">
        <v>2</v>
      </c>
      <c r="I12" s="8">
        <v>4</v>
      </c>
    </row>
    <row r="13" spans="2:139" ht="12.75" x14ac:dyDescent="0.2">
      <c r="B13" s="64" t="s">
        <v>77</v>
      </c>
      <c r="C13" s="130"/>
      <c r="D13" s="130"/>
      <c r="E13" s="130"/>
      <c r="F13" s="130"/>
      <c r="G13" s="131"/>
      <c r="I13" s="8">
        <v>5</v>
      </c>
    </row>
    <row r="14" spans="2:139" ht="15.75" customHeight="1" x14ac:dyDescent="0.2">
      <c r="B14" s="148"/>
      <c r="C14" s="68"/>
      <c r="D14" s="133"/>
      <c r="E14" s="133"/>
      <c r="F14" s="204" t="s">
        <v>4</v>
      </c>
      <c r="G14" s="203" t="s">
        <v>5</v>
      </c>
    </row>
    <row r="15" spans="2:139" ht="33" customHeight="1" thickBot="1" x14ac:dyDescent="0.25">
      <c r="B15" s="149"/>
      <c r="C15" s="68"/>
      <c r="D15" s="71"/>
      <c r="E15" s="71"/>
      <c r="F15" s="211"/>
      <c r="G15" s="212"/>
    </row>
    <row r="16" spans="2:139" ht="88.5" customHeight="1" thickBot="1" x14ac:dyDescent="0.25">
      <c r="B16" s="160" t="s">
        <v>11</v>
      </c>
      <c r="C16" s="213" t="s">
        <v>98</v>
      </c>
      <c r="D16" s="213"/>
      <c r="E16" s="214"/>
      <c r="F16" s="63" t="s">
        <v>2</v>
      </c>
      <c r="G16" s="81"/>
      <c r="H16" s="8">
        <f>IF($F16=$H$11,50,IF($F16=$H$12,0,error))</f>
        <v>0</v>
      </c>
    </row>
    <row r="17" spans="2:8" s="8" customFormat="1" ht="96.75" customHeight="1" thickBot="1" x14ac:dyDescent="0.25">
      <c r="B17" s="77" t="s">
        <v>12</v>
      </c>
      <c r="C17" s="189" t="s">
        <v>99</v>
      </c>
      <c r="D17" s="189"/>
      <c r="E17" s="190"/>
      <c r="F17" s="63">
        <v>1</v>
      </c>
      <c r="G17" s="81"/>
      <c r="H17" s="8">
        <f>IF(F17=$I$9,0,IF(F17=$I$10,10,IF(F17=$I$11,25,IF(F17=$I$12,40,IF(F17=$I$13,50,error)))))</f>
        <v>0</v>
      </c>
    </row>
    <row r="18" spans="2:8" ht="146.25" customHeight="1" thickBot="1" x14ac:dyDescent="0.25">
      <c r="B18" s="77" t="s">
        <v>13</v>
      </c>
      <c r="C18" s="189" t="s">
        <v>100</v>
      </c>
      <c r="D18" s="189"/>
      <c r="E18" s="190"/>
      <c r="F18" s="63">
        <v>2</v>
      </c>
      <c r="G18" s="81"/>
      <c r="H18" s="8">
        <f>IF(F18=$I$9,0,IF(F18=$I$10,4,IF(F18=$I$11,8,IF(F18=$I$12,12,IF(F18=$I$13,15,error)))))</f>
        <v>4</v>
      </c>
    </row>
    <row r="19" spans="2:8" s="8" customFormat="1" ht="123" customHeight="1" thickBot="1" x14ac:dyDescent="0.25">
      <c r="B19" s="77" t="s">
        <v>14</v>
      </c>
      <c r="C19" s="189" t="s">
        <v>101</v>
      </c>
      <c r="D19" s="189"/>
      <c r="E19" s="190"/>
      <c r="F19" s="63">
        <v>2</v>
      </c>
      <c r="G19" s="81"/>
      <c r="H19" s="8">
        <f>IF(F19=$I$9,0,IF(F19=$I$10,4,IF(F19=$I$11,8,IF(F19=$I$12,12,IF(F19=$I$13,15,error)))))</f>
        <v>4</v>
      </c>
    </row>
    <row r="20" spans="2:8" s="8" customFormat="1" ht="100.5" customHeight="1" thickBot="1" x14ac:dyDescent="0.25">
      <c r="B20" s="77" t="s">
        <v>15</v>
      </c>
      <c r="C20" s="189" t="s">
        <v>127</v>
      </c>
      <c r="D20" s="189"/>
      <c r="E20" s="190"/>
      <c r="F20" s="63">
        <v>2</v>
      </c>
      <c r="G20" s="81"/>
      <c r="H20" s="8">
        <f>IF(F20=$I$9,0,IF(F20=$I$10,4,IF(F20=$I$11,8,IF(F20=$I$12,12,IF(F20=$I$13,15,error)))))</f>
        <v>4</v>
      </c>
    </row>
    <row r="21" spans="2:8" s="8" customFormat="1" ht="102" customHeight="1" thickBot="1" x14ac:dyDescent="0.25">
      <c r="B21" s="77" t="s">
        <v>16</v>
      </c>
      <c r="C21" s="189" t="s">
        <v>125</v>
      </c>
      <c r="D21" s="189"/>
      <c r="E21" s="190"/>
      <c r="F21" s="63">
        <v>1</v>
      </c>
      <c r="G21" s="81"/>
      <c r="H21" s="8">
        <f>IF(F21=$I$9,0,IF(F21=$I$10,-4,IF(F21=$I$11,-8,IF(F21=$I$12,-12,IF(F21=$I$13,-15,error)))))</f>
        <v>0</v>
      </c>
    </row>
    <row r="22" spans="2:8" s="8" customFormat="1" ht="15.75" thickBot="1" x14ac:dyDescent="0.3">
      <c r="B22" s="78"/>
      <c r="C22" s="79"/>
      <c r="D22" s="80"/>
      <c r="E22" s="80"/>
      <c r="F22" s="80"/>
      <c r="G22" s="82"/>
    </row>
    <row r="23" spans="2:8" s="8" customFormat="1" ht="12.6" customHeight="1" x14ac:dyDescent="0.2">
      <c r="B23" s="205" t="s">
        <v>102</v>
      </c>
      <c r="C23" s="206"/>
      <c r="D23" s="206"/>
      <c r="E23" s="206"/>
      <c r="F23" s="206"/>
      <c r="G23" s="207"/>
    </row>
    <row r="24" spans="2:8" s="8" customFormat="1" ht="12.6" customHeight="1" x14ac:dyDescent="0.2">
      <c r="B24" s="208"/>
      <c r="C24" s="209"/>
      <c r="D24" s="209"/>
      <c r="E24" s="209"/>
      <c r="F24" s="209"/>
      <c r="G24" s="210"/>
    </row>
    <row r="25" spans="2:8" s="8" customFormat="1" ht="12.6" customHeight="1" x14ac:dyDescent="0.2">
      <c r="B25" s="208"/>
      <c r="C25" s="209"/>
      <c r="D25" s="209"/>
      <c r="E25" s="209"/>
      <c r="F25" s="209"/>
      <c r="G25" s="210"/>
    </row>
    <row r="26" spans="2:8" s="8" customFormat="1" ht="12.95" customHeight="1" thickBot="1" x14ac:dyDescent="0.25">
      <c r="B26" s="208"/>
      <c r="C26" s="209"/>
      <c r="D26" s="209"/>
      <c r="E26" s="209"/>
      <c r="F26" s="209"/>
      <c r="G26" s="210"/>
    </row>
    <row r="27" spans="2:8" s="8" customFormat="1" ht="12.75" x14ac:dyDescent="0.2">
      <c r="B27" s="64" t="s">
        <v>77</v>
      </c>
      <c r="C27" s="130"/>
      <c r="D27" s="130"/>
      <c r="E27" s="130"/>
      <c r="F27" s="130"/>
      <c r="G27" s="131"/>
    </row>
    <row r="28" spans="2:8" s="8" customFormat="1" ht="8.25" customHeight="1" x14ac:dyDescent="0.2">
      <c r="B28" s="148"/>
      <c r="C28" s="68"/>
      <c r="D28" s="133"/>
      <c r="E28" s="133"/>
      <c r="F28" s="204" t="s">
        <v>4</v>
      </c>
      <c r="G28" s="203" t="s">
        <v>5</v>
      </c>
    </row>
    <row r="29" spans="2:8" s="8" customFormat="1" ht="42" customHeight="1" thickBot="1" x14ac:dyDescent="0.25">
      <c r="B29" s="149"/>
      <c r="C29" s="68"/>
      <c r="D29" s="71"/>
      <c r="E29" s="71"/>
      <c r="F29" s="211"/>
      <c r="G29" s="212"/>
    </row>
    <row r="30" spans="2:8" s="8" customFormat="1" ht="174" customHeight="1" thickBot="1" x14ac:dyDescent="0.25">
      <c r="B30" s="160" t="s">
        <v>18</v>
      </c>
      <c r="C30" s="213" t="s">
        <v>103</v>
      </c>
      <c r="D30" s="213"/>
      <c r="E30" s="214"/>
      <c r="F30" s="63">
        <v>2</v>
      </c>
      <c r="G30" s="81"/>
      <c r="H30" s="8">
        <f>IF(F30=$I$9,0,IF(F30=$I$10,4,IF(F30=$I$11,6,IF(F30=$I$12,18,IF(F30=$I$13,10,error)))))</f>
        <v>4</v>
      </c>
    </row>
    <row r="31" spans="2:8" s="8" customFormat="1" ht="97.5" customHeight="1" thickBot="1" x14ac:dyDescent="0.25">
      <c r="B31" s="77" t="s">
        <v>19</v>
      </c>
      <c r="C31" s="189" t="s">
        <v>104</v>
      </c>
      <c r="D31" s="189"/>
      <c r="E31" s="190"/>
      <c r="F31" s="63" t="s">
        <v>2</v>
      </c>
      <c r="G31" s="81"/>
      <c r="H31" s="8">
        <f>IF(F31=$H$11,5,IF(F31=$H$12,0,error))</f>
        <v>0</v>
      </c>
    </row>
    <row r="32" spans="2:8" s="8" customFormat="1" ht="15.75" thickBot="1" x14ac:dyDescent="0.3">
      <c r="B32" s="78"/>
      <c r="C32" s="79"/>
      <c r="D32" s="80"/>
      <c r="E32" s="80"/>
      <c r="F32" s="158"/>
      <c r="G32" s="154"/>
    </row>
    <row r="33" spans="2:9" s="8" customFormat="1" ht="12.6" customHeight="1" x14ac:dyDescent="0.2">
      <c r="B33" s="205" t="s">
        <v>105</v>
      </c>
      <c r="C33" s="206"/>
      <c r="D33" s="206"/>
      <c r="E33" s="206"/>
      <c r="F33" s="206"/>
      <c r="G33" s="207"/>
    </row>
    <row r="34" spans="2:9" s="8" customFormat="1" ht="12.6" customHeight="1" x14ac:dyDescent="0.2">
      <c r="B34" s="208"/>
      <c r="C34" s="209"/>
      <c r="D34" s="209"/>
      <c r="E34" s="209"/>
      <c r="F34" s="209"/>
      <c r="G34" s="210"/>
    </row>
    <row r="35" spans="2:9" s="8" customFormat="1" ht="12.6" customHeight="1" x14ac:dyDescent="0.2">
      <c r="B35" s="208"/>
      <c r="C35" s="209"/>
      <c r="D35" s="209"/>
      <c r="E35" s="209"/>
      <c r="F35" s="209"/>
      <c r="G35" s="210"/>
    </row>
    <row r="36" spans="2:9" s="8" customFormat="1" ht="12.95" customHeight="1" thickBot="1" x14ac:dyDescent="0.25">
      <c r="B36" s="208"/>
      <c r="C36" s="209"/>
      <c r="D36" s="209"/>
      <c r="E36" s="209"/>
      <c r="F36" s="209"/>
      <c r="G36" s="210"/>
    </row>
    <row r="37" spans="2:9" s="8" customFormat="1" ht="23.25" x14ac:dyDescent="0.2">
      <c r="B37" s="64" t="s">
        <v>77</v>
      </c>
      <c r="C37" s="65"/>
      <c r="D37" s="65"/>
      <c r="E37" s="65"/>
      <c r="F37" s="65"/>
      <c r="G37" s="66"/>
    </row>
    <row r="38" spans="2:9" s="8" customFormat="1" ht="1.5" customHeight="1" x14ac:dyDescent="0.2">
      <c r="B38" s="159"/>
      <c r="C38" s="116"/>
      <c r="D38" s="116"/>
      <c r="E38" s="116"/>
      <c r="F38" s="116"/>
      <c r="G38" s="117"/>
    </row>
    <row r="39" spans="2:9" s="8" customFormat="1" ht="15" customHeight="1" x14ac:dyDescent="0.2">
      <c r="B39" s="67"/>
      <c r="C39" s="68"/>
      <c r="D39" s="69"/>
      <c r="E39" s="69"/>
      <c r="F39" s="204" t="s">
        <v>4</v>
      </c>
      <c r="G39" s="203" t="s">
        <v>5</v>
      </c>
    </row>
    <row r="40" spans="2:9" s="8" customFormat="1" ht="39" customHeight="1" thickBot="1" x14ac:dyDescent="0.25">
      <c r="B40" s="70"/>
      <c r="C40" s="68"/>
      <c r="D40" s="71"/>
      <c r="E40" s="71"/>
      <c r="F40" s="211"/>
      <c r="G40" s="212"/>
    </row>
    <row r="41" spans="2:9" s="8" customFormat="1" ht="153.75" customHeight="1" thickBot="1" x14ac:dyDescent="0.25">
      <c r="B41" s="161">
        <v>3</v>
      </c>
      <c r="C41" s="213" t="s">
        <v>106</v>
      </c>
      <c r="D41" s="213"/>
      <c r="E41" s="214"/>
      <c r="F41" s="63">
        <v>2</v>
      </c>
      <c r="G41" s="81"/>
      <c r="H41" s="8">
        <f>IF(F41=$I$9,0,IF(F41=$I$10,4,IF(F41=$I$11,8,IF(F41=$I$12,12,IF(F41=$I$13,15,error)))))</f>
        <v>4</v>
      </c>
      <c r="I41" s="11"/>
    </row>
    <row r="42" spans="2:9" s="8" customFormat="1" ht="15.75" thickBot="1" x14ac:dyDescent="0.3">
      <c r="B42" s="78"/>
      <c r="C42" s="79"/>
      <c r="D42" s="80"/>
      <c r="E42" s="80"/>
      <c r="F42" s="158"/>
      <c r="G42" s="154"/>
    </row>
    <row r="43" spans="2:9" s="8" customFormat="1" ht="12.6" customHeight="1" x14ac:dyDescent="0.2">
      <c r="B43" s="205" t="s">
        <v>107</v>
      </c>
      <c r="C43" s="206"/>
      <c r="D43" s="206"/>
      <c r="E43" s="206"/>
      <c r="F43" s="206"/>
      <c r="G43" s="207"/>
    </row>
    <row r="44" spans="2:9" s="8" customFormat="1" ht="12.6" customHeight="1" x14ac:dyDescent="0.2">
      <c r="B44" s="208"/>
      <c r="C44" s="209"/>
      <c r="D44" s="209"/>
      <c r="E44" s="209"/>
      <c r="F44" s="209"/>
      <c r="G44" s="210"/>
    </row>
    <row r="45" spans="2:9" s="8" customFormat="1" ht="12.6" customHeight="1" x14ac:dyDescent="0.2">
      <c r="B45" s="208"/>
      <c r="C45" s="209"/>
      <c r="D45" s="209"/>
      <c r="E45" s="209"/>
      <c r="F45" s="209"/>
      <c r="G45" s="210"/>
    </row>
    <row r="46" spans="2:9" s="8" customFormat="1" ht="12.95" customHeight="1" thickBot="1" x14ac:dyDescent="0.25">
      <c r="B46" s="208"/>
      <c r="C46" s="209"/>
      <c r="D46" s="209"/>
      <c r="E46" s="209"/>
      <c r="F46" s="209"/>
      <c r="G46" s="210"/>
    </row>
    <row r="47" spans="2:9" s="8" customFormat="1" ht="15" customHeight="1" x14ac:dyDescent="0.2">
      <c r="B47" s="64" t="s">
        <v>77</v>
      </c>
      <c r="C47" s="65"/>
      <c r="D47" s="65"/>
      <c r="E47" s="65"/>
      <c r="F47" s="65"/>
      <c r="G47" s="66"/>
    </row>
    <row r="48" spans="2:9" s="8" customFormat="1" ht="5.25" hidden="1" customHeight="1" x14ac:dyDescent="0.2">
      <c r="B48" s="67"/>
      <c r="C48" s="68"/>
      <c r="D48" s="69"/>
      <c r="E48" s="69"/>
      <c r="F48" s="204" t="s">
        <v>4</v>
      </c>
      <c r="G48" s="203" t="s">
        <v>5</v>
      </c>
    </row>
    <row r="49" spans="2:8" s="8" customFormat="1" ht="54" customHeight="1" thickBot="1" x14ac:dyDescent="0.25">
      <c r="B49" s="70"/>
      <c r="C49" s="68"/>
      <c r="D49" s="71"/>
      <c r="E49" s="71"/>
      <c r="F49" s="211"/>
      <c r="G49" s="212"/>
    </row>
    <row r="50" spans="2:8" s="8" customFormat="1" ht="117.75" customHeight="1" thickBot="1" x14ac:dyDescent="0.25">
      <c r="B50" s="160" t="s">
        <v>8</v>
      </c>
      <c r="C50" s="213" t="s">
        <v>115</v>
      </c>
      <c r="D50" s="213"/>
      <c r="E50" s="214"/>
      <c r="F50" s="63">
        <v>1</v>
      </c>
      <c r="G50" s="81"/>
      <c r="H50" s="8">
        <f>IF(F50=$I$9,0,IF(F50=$I$10,4,IF(F50=$I$11,8,IF(F50=$I$12,12,IF(F50=$I$13,15,error)))))</f>
        <v>0</v>
      </c>
    </row>
    <row r="51" spans="2:8" s="8" customFormat="1" ht="152.25" customHeight="1" thickBot="1" x14ac:dyDescent="0.25">
      <c r="B51" s="77" t="s">
        <v>9</v>
      </c>
      <c r="C51" s="213" t="s">
        <v>109</v>
      </c>
      <c r="D51" s="213"/>
      <c r="E51" s="214"/>
      <c r="F51" s="63">
        <v>1</v>
      </c>
      <c r="G51" s="81"/>
      <c r="H51" s="8">
        <f>IF(F51=$I$9,0,IF(F51=$I$10,4,IF(F51=$I$11,8,IF(F51=$I$12,12,IF(F51=$I$13,15,error)))))</f>
        <v>0</v>
      </c>
    </row>
    <row r="52" spans="2:8" s="8" customFormat="1" ht="114" customHeight="1" thickBot="1" x14ac:dyDescent="0.25">
      <c r="B52" s="77" t="s">
        <v>10</v>
      </c>
      <c r="C52" s="213" t="s">
        <v>110</v>
      </c>
      <c r="D52" s="213"/>
      <c r="E52" s="214"/>
      <c r="F52" s="63">
        <v>1</v>
      </c>
      <c r="G52" s="81"/>
      <c r="H52" s="8">
        <f>IF(F52=$I$9,0,IF(F52=$I$10,4,IF(F52=$I$11,8,IF(F52=$I$12,12,IF(F52=$I$13,15,error)))))</f>
        <v>0</v>
      </c>
    </row>
    <row r="53" spans="2:8" s="8" customFormat="1" ht="15.75" thickBot="1" x14ac:dyDescent="0.3">
      <c r="B53" s="78"/>
      <c r="C53" s="79"/>
      <c r="D53" s="80"/>
      <c r="E53" s="80"/>
      <c r="F53" s="158"/>
      <c r="G53" s="82"/>
    </row>
    <row r="54" spans="2:8" s="8" customFormat="1" ht="12.6" customHeight="1" x14ac:dyDescent="0.2">
      <c r="B54" s="205" t="s">
        <v>111</v>
      </c>
      <c r="C54" s="206"/>
      <c r="D54" s="206"/>
      <c r="E54" s="206"/>
      <c r="F54" s="206"/>
      <c r="G54" s="207"/>
    </row>
    <row r="55" spans="2:8" s="8" customFormat="1" ht="12.6" customHeight="1" x14ac:dyDescent="0.2">
      <c r="B55" s="208"/>
      <c r="C55" s="209"/>
      <c r="D55" s="209"/>
      <c r="E55" s="209"/>
      <c r="F55" s="209"/>
      <c r="G55" s="210"/>
    </row>
    <row r="56" spans="2:8" s="8" customFormat="1" ht="12.6" customHeight="1" x14ac:dyDescent="0.2">
      <c r="B56" s="208"/>
      <c r="C56" s="209"/>
      <c r="D56" s="209"/>
      <c r="E56" s="209"/>
      <c r="F56" s="209"/>
      <c r="G56" s="210"/>
    </row>
    <row r="57" spans="2:8" s="8" customFormat="1" ht="12.95" customHeight="1" thickBot="1" x14ac:dyDescent="0.25">
      <c r="B57" s="208"/>
      <c r="C57" s="209"/>
      <c r="D57" s="209"/>
      <c r="E57" s="209"/>
      <c r="F57" s="209"/>
      <c r="G57" s="210"/>
    </row>
    <row r="58" spans="2:8" s="8" customFormat="1" ht="12.75" x14ac:dyDescent="0.2">
      <c r="B58" s="64" t="s">
        <v>77</v>
      </c>
      <c r="C58" s="130"/>
      <c r="D58" s="130"/>
      <c r="E58" s="130"/>
      <c r="F58" s="130"/>
      <c r="G58" s="131"/>
    </row>
    <row r="59" spans="2:8" s="8" customFormat="1" ht="5.25" customHeight="1" x14ac:dyDescent="0.2">
      <c r="B59" s="148"/>
      <c r="C59" s="68"/>
      <c r="D59" s="133"/>
      <c r="E59" s="133"/>
      <c r="F59" s="204" t="s">
        <v>4</v>
      </c>
      <c r="G59" s="203" t="s">
        <v>5</v>
      </c>
    </row>
    <row r="60" spans="2:8" s="8" customFormat="1" ht="45" customHeight="1" thickBot="1" x14ac:dyDescent="0.25">
      <c r="B60" s="149"/>
      <c r="C60" s="68"/>
      <c r="D60" s="71"/>
      <c r="E60" s="71"/>
      <c r="F60" s="211"/>
      <c r="G60" s="212"/>
    </row>
    <row r="61" spans="2:8" s="8" customFormat="1" ht="84.75" customHeight="1" thickBot="1" x14ac:dyDescent="0.25">
      <c r="B61" s="160" t="s">
        <v>17</v>
      </c>
      <c r="C61" s="213" t="s">
        <v>112</v>
      </c>
      <c r="D61" s="213"/>
      <c r="E61" s="214"/>
      <c r="F61" s="63">
        <v>2</v>
      </c>
      <c r="G61" s="81"/>
      <c r="H61" s="8">
        <f>IF(F61=$I$9,0,IF(F61=$I$10,4,IF(F61=$I$11,6,IF(F61=$I$12,8,IF(F61=$I$13,10,error)))))</f>
        <v>4</v>
      </c>
    </row>
    <row r="62" spans="2:8" s="8" customFormat="1" ht="13.5" thickBot="1" x14ac:dyDescent="0.25">
      <c r="B62" s="186" t="s">
        <v>7</v>
      </c>
      <c r="C62" s="187"/>
      <c r="D62" s="187"/>
      <c r="E62" s="187"/>
      <c r="F62" s="187"/>
      <c r="G62" s="188"/>
    </row>
    <row r="63" spans="2:8" s="8" customFormat="1" x14ac:dyDescent="0.2">
      <c r="B63" s="5" t="s">
        <v>6</v>
      </c>
      <c r="C63" s="3"/>
      <c r="D63" s="1"/>
      <c r="E63" s="4"/>
      <c r="F63" s="1"/>
      <c r="G63" s="1"/>
    </row>
    <row r="65" spans="2:7" s="8" customFormat="1" ht="15.75" x14ac:dyDescent="0.2">
      <c r="B65" s="215"/>
      <c r="C65" s="215"/>
      <c r="D65" s="1"/>
      <c r="E65" s="4"/>
      <c r="F65" s="1"/>
      <c r="G65" s="1"/>
    </row>
  </sheetData>
  <mergeCells count="32">
    <mergeCell ref="C41:E41"/>
    <mergeCell ref="B43:G46"/>
    <mergeCell ref="F48:F49"/>
    <mergeCell ref="G48:G49"/>
    <mergeCell ref="B7:G8"/>
    <mergeCell ref="B9:G12"/>
    <mergeCell ref="F14:F15"/>
    <mergeCell ref="G14:G15"/>
    <mergeCell ref="C30:E30"/>
    <mergeCell ref="C31:E31"/>
    <mergeCell ref="B33:G36"/>
    <mergeCell ref="F39:F40"/>
    <mergeCell ref="G39:G40"/>
    <mergeCell ref="C20:E20"/>
    <mergeCell ref="C21:E21"/>
    <mergeCell ref="B23:G26"/>
    <mergeCell ref="F28:F29"/>
    <mergeCell ref="G28:G29"/>
    <mergeCell ref="B2:G5"/>
    <mergeCell ref="C17:E17"/>
    <mergeCell ref="C16:E16"/>
    <mergeCell ref="C18:E18"/>
    <mergeCell ref="C19:E19"/>
    <mergeCell ref="C61:E61"/>
    <mergeCell ref="B62:G62"/>
    <mergeCell ref="B65:C65"/>
    <mergeCell ref="C50:E50"/>
    <mergeCell ref="C51:E51"/>
    <mergeCell ref="C52:E52"/>
    <mergeCell ref="B54:G57"/>
    <mergeCell ref="F59:F60"/>
    <mergeCell ref="G59:G60"/>
  </mergeCells>
  <dataValidations count="3">
    <dataValidation type="textLength" allowBlank="1" showInputMessage="1" showErrorMessage="1" sqref="G41:H42 G30:H32 G61:H61 G16:H21 G50:H52" xr:uid="{13EB9D8E-9AC2-44F5-8165-42469B69E198}">
      <formula1>0</formula1>
      <formula2>999</formula2>
    </dataValidation>
    <dataValidation type="list" allowBlank="1" showInputMessage="1" showErrorMessage="1" errorTitle="Invalid entry?" error="Please hit &quot;Cancel&quot; then select &quot;Yes&quot; or &quot;No&quot; from the drop-down list" sqref="F42 F31:F32 F16" xr:uid="{9D4969D6-16E2-43BC-8B31-9249FA6F46BE}">
      <formula1>"Yes,No"</formula1>
    </dataValidation>
    <dataValidation type="list" allowBlank="1" showInputMessage="1" showErrorMessage="1" errorTitle="Invalid entry?" error="Please hit &quot;Cancel&quot; then select &quot;Yes&quot; or &quot;No&quot; from the drop-down list" sqref="F30 F41 F61 F17:F21 F50:F52" xr:uid="{7FEF2B57-0DDF-45D2-A3D9-144BFAD3C088}">
      <formula1>"1,2,3,4,5"</formula1>
    </dataValidation>
  </dataValidations>
  <pageMargins left="0.7" right="0.7" top="0.75" bottom="0.75" header="0.3" footer="0.3"/>
  <pageSetup paperSize="9" scale="1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7BA52-BADE-4DDA-9F07-51671CC51F5E}">
  <sheetPr>
    <pageSetUpPr fitToPage="1"/>
  </sheetPr>
  <dimension ref="B1:EI65"/>
  <sheetViews>
    <sheetView zoomScaleNormal="100" workbookViewId="0">
      <selection activeCell="E6" sqref="E6"/>
    </sheetView>
  </sheetViews>
  <sheetFormatPr defaultColWidth="9.140625" defaultRowHeight="14.25" x14ac:dyDescent="0.2"/>
  <cols>
    <col min="1" max="1" width="1.7109375" style="1" customWidth="1"/>
    <col min="2" max="2" width="10.5703125" style="2" customWidth="1"/>
    <col min="3" max="3" width="54" style="3" customWidth="1"/>
    <col min="4" max="4" width="18.7109375" style="1" customWidth="1"/>
    <col min="5" max="5" width="63" style="4" customWidth="1"/>
    <col min="6" max="6" width="19" style="1" customWidth="1"/>
    <col min="7" max="7" width="50.28515625" style="1" customWidth="1"/>
    <col min="8" max="8" width="11.7109375" style="8" hidden="1" customWidth="1"/>
    <col min="9" max="9" width="42.28515625" style="8" hidden="1" customWidth="1"/>
    <col min="10" max="10" width="6.7109375" style="8" hidden="1" customWidth="1"/>
    <col min="11" max="11" width="6.28515625" style="8" hidden="1" customWidth="1"/>
    <col min="12" max="16" width="0" style="8" hidden="1" customWidth="1"/>
    <col min="17" max="139" width="9.140625" style="8"/>
    <col min="140" max="16384" width="9.140625" style="1"/>
  </cols>
  <sheetData>
    <row r="1" spans="2:139" ht="9.9499999999999993" customHeight="1" thickBot="1" x14ac:dyDescent="0.25"/>
    <row r="2" spans="2:139" ht="12.6" customHeight="1" x14ac:dyDescent="0.2">
      <c r="B2" s="172" t="s">
        <v>95</v>
      </c>
      <c r="C2" s="173"/>
      <c r="D2" s="173"/>
      <c r="E2" s="173"/>
      <c r="F2" s="173"/>
      <c r="G2" s="174"/>
    </row>
    <row r="3" spans="2:139" ht="12.6" customHeight="1" x14ac:dyDescent="0.2">
      <c r="B3" s="175"/>
      <c r="C3" s="176"/>
      <c r="D3" s="176"/>
      <c r="E3" s="176"/>
      <c r="F3" s="176"/>
      <c r="G3" s="177"/>
    </row>
    <row r="4" spans="2:139" ht="12.6" customHeight="1" x14ac:dyDescent="0.2">
      <c r="B4" s="175"/>
      <c r="C4" s="176"/>
      <c r="D4" s="176"/>
      <c r="E4" s="176"/>
      <c r="F4" s="176"/>
      <c r="G4" s="177"/>
    </row>
    <row r="5" spans="2:139" ht="12.6" customHeight="1" x14ac:dyDescent="0.2">
      <c r="B5" s="175"/>
      <c r="C5" s="176"/>
      <c r="D5" s="176"/>
      <c r="E5" s="176"/>
      <c r="F5" s="176"/>
      <c r="G5" s="177"/>
    </row>
    <row r="6" spans="2:139" ht="27" customHeight="1" x14ac:dyDescent="0.2">
      <c r="B6" s="19"/>
      <c r="C6" s="20"/>
      <c r="D6" s="20"/>
      <c r="E6" s="22" t="s">
        <v>34</v>
      </c>
      <c r="F6" s="20"/>
      <c r="G6" s="21"/>
    </row>
    <row r="7" spans="2:139" s="10" customFormat="1" ht="12.6" customHeight="1" x14ac:dyDescent="0.2">
      <c r="B7" s="197" t="s">
        <v>114</v>
      </c>
      <c r="C7" s="198"/>
      <c r="D7" s="198"/>
      <c r="E7" s="198"/>
      <c r="F7" s="198"/>
      <c r="G7" s="19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row>
    <row r="8" spans="2:139" s="10" customFormat="1" ht="42.95" customHeight="1" thickBot="1" x14ac:dyDescent="0.25">
      <c r="B8" s="200"/>
      <c r="C8" s="201"/>
      <c r="D8" s="201"/>
      <c r="E8" s="201"/>
      <c r="F8" s="201"/>
      <c r="G8" s="20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row>
    <row r="9" spans="2:139" ht="12.75" x14ac:dyDescent="0.2">
      <c r="B9" s="205" t="s">
        <v>97</v>
      </c>
      <c r="C9" s="206"/>
      <c r="D9" s="206"/>
      <c r="E9" s="206"/>
      <c r="F9" s="206"/>
      <c r="G9" s="207"/>
      <c r="I9" s="8">
        <v>1</v>
      </c>
    </row>
    <row r="10" spans="2:139" ht="12.75" x14ac:dyDescent="0.2">
      <c r="B10" s="208"/>
      <c r="C10" s="209"/>
      <c r="D10" s="209"/>
      <c r="E10" s="209"/>
      <c r="F10" s="209"/>
      <c r="G10" s="210"/>
      <c r="I10" s="8">
        <v>2</v>
      </c>
    </row>
    <row r="11" spans="2:139" ht="12.75" x14ac:dyDescent="0.2">
      <c r="B11" s="208"/>
      <c r="C11" s="209"/>
      <c r="D11" s="209"/>
      <c r="E11" s="209"/>
      <c r="F11" s="209"/>
      <c r="G11" s="210"/>
      <c r="H11" s="8" t="s">
        <v>1</v>
      </c>
      <c r="I11" s="8">
        <v>3</v>
      </c>
    </row>
    <row r="12" spans="2:139" ht="13.5" thickBot="1" x14ac:dyDescent="0.25">
      <c r="B12" s="208"/>
      <c r="C12" s="209"/>
      <c r="D12" s="209"/>
      <c r="E12" s="209"/>
      <c r="F12" s="209"/>
      <c r="G12" s="210"/>
      <c r="H12" s="8" t="s">
        <v>2</v>
      </c>
      <c r="I12" s="8">
        <v>4</v>
      </c>
    </row>
    <row r="13" spans="2:139" ht="16.5" customHeight="1" x14ac:dyDescent="0.2">
      <c r="B13" s="64" t="s">
        <v>77</v>
      </c>
      <c r="C13" s="65"/>
      <c r="D13" s="65"/>
      <c r="E13" s="65"/>
      <c r="F13" s="65"/>
      <c r="G13" s="66"/>
      <c r="I13" s="8">
        <v>5</v>
      </c>
    </row>
    <row r="14" spans="2:139" ht="5.25" customHeight="1" x14ac:dyDescent="0.2">
      <c r="B14" s="67"/>
      <c r="C14" s="68"/>
      <c r="D14" s="69"/>
      <c r="E14" s="69"/>
      <c r="F14" s="204" t="s">
        <v>4</v>
      </c>
      <c r="G14" s="203" t="s">
        <v>5</v>
      </c>
    </row>
    <row r="15" spans="2:139" ht="46.5" customHeight="1" thickBot="1" x14ac:dyDescent="0.25">
      <c r="B15" s="70"/>
      <c r="C15" s="68"/>
      <c r="D15" s="71"/>
      <c r="E15" s="71"/>
      <c r="F15" s="211"/>
      <c r="G15" s="212"/>
    </row>
    <row r="16" spans="2:139" ht="84.75" customHeight="1" thickBot="1" x14ac:dyDescent="0.25">
      <c r="B16" s="160" t="s">
        <v>11</v>
      </c>
      <c r="C16" s="213" t="s">
        <v>98</v>
      </c>
      <c r="D16" s="213"/>
      <c r="E16" s="214"/>
      <c r="F16" s="63" t="s">
        <v>1</v>
      </c>
      <c r="G16" s="81"/>
      <c r="H16" s="8">
        <f>IF($F16=$H$11,50,IF($F16=$H$12,0,error))</f>
        <v>50</v>
      </c>
    </row>
    <row r="17" spans="2:8" s="8" customFormat="1" ht="100.5" customHeight="1" thickBot="1" x14ac:dyDescent="0.25">
      <c r="B17" s="77" t="s">
        <v>12</v>
      </c>
      <c r="C17" s="189" t="s">
        <v>99</v>
      </c>
      <c r="D17" s="189"/>
      <c r="E17" s="190"/>
      <c r="F17" s="63">
        <v>2</v>
      </c>
      <c r="G17" s="81"/>
      <c r="H17" s="8">
        <f>IF(F17=$I$9,0,IF(F17=$I$10,10,IF(F17=$I$11,25,IF(F17=$I$12,40,IF(F17=$I$13,50,error)))))</f>
        <v>10</v>
      </c>
    </row>
    <row r="18" spans="2:8" ht="147" customHeight="1" thickBot="1" x14ac:dyDescent="0.25">
      <c r="B18" s="77" t="s">
        <v>13</v>
      </c>
      <c r="C18" s="189" t="s">
        <v>100</v>
      </c>
      <c r="D18" s="189"/>
      <c r="E18" s="190"/>
      <c r="F18" s="63">
        <v>3</v>
      </c>
      <c r="G18" s="81"/>
      <c r="H18" s="8">
        <f>IF(F18=$I$9,0,IF(F18=$I$10,4,IF(F18=$I$11,8,IF(F18=$I$12,12,IF(F18=$I$13,15,error)))))</f>
        <v>8</v>
      </c>
    </row>
    <row r="19" spans="2:8" s="8" customFormat="1" ht="125.25" customHeight="1" thickBot="1" x14ac:dyDescent="0.25">
      <c r="B19" s="77" t="s">
        <v>14</v>
      </c>
      <c r="C19" s="189" t="s">
        <v>101</v>
      </c>
      <c r="D19" s="189"/>
      <c r="E19" s="190"/>
      <c r="F19" s="63">
        <v>5</v>
      </c>
      <c r="G19" s="81"/>
      <c r="H19" s="8">
        <f>IF(F19=$I$9,0,IF(F19=$I$10,4,IF(F19=$I$11,8,IF(F19=$I$12,12,IF(F19=$I$13,15,error)))))</f>
        <v>15</v>
      </c>
    </row>
    <row r="20" spans="2:8" s="8" customFormat="1" ht="99.75" customHeight="1" thickBot="1" x14ac:dyDescent="0.25">
      <c r="B20" s="77" t="s">
        <v>15</v>
      </c>
      <c r="C20" s="189" t="s">
        <v>126</v>
      </c>
      <c r="D20" s="189"/>
      <c r="E20" s="190"/>
      <c r="F20" s="63">
        <v>5</v>
      </c>
      <c r="G20" s="81"/>
      <c r="H20" s="8">
        <f>IF(F20=$I$9,0,IF(F20=$I$10,4,IF(F20=$I$11,8,IF(F20=$I$12,12,IF(F20=$I$13,15,error)))))</f>
        <v>15</v>
      </c>
    </row>
    <row r="21" spans="2:8" s="8" customFormat="1" ht="102" customHeight="1" thickBot="1" x14ac:dyDescent="0.25">
      <c r="B21" s="77" t="s">
        <v>16</v>
      </c>
      <c r="C21" s="189" t="s">
        <v>125</v>
      </c>
      <c r="D21" s="189"/>
      <c r="E21" s="190"/>
      <c r="F21" s="63">
        <v>1</v>
      </c>
      <c r="G21" s="81"/>
      <c r="H21" s="8">
        <f>IF(F21=$I$9,0,IF(F21=$I$10,-4,IF(F21=$I$11,-8,IF(F21=$I$12,-12,IF(F21=$I$13,-15,error)))))</f>
        <v>0</v>
      </c>
    </row>
    <row r="22" spans="2:8" s="8" customFormat="1" ht="15.75" thickBot="1" x14ac:dyDescent="0.3">
      <c r="B22" s="78"/>
      <c r="C22" s="79"/>
      <c r="D22" s="80"/>
      <c r="E22" s="80"/>
      <c r="F22" s="80"/>
      <c r="G22" s="82"/>
    </row>
    <row r="23" spans="2:8" s="8" customFormat="1" ht="12.6" customHeight="1" x14ac:dyDescent="0.2">
      <c r="B23" s="205" t="s">
        <v>102</v>
      </c>
      <c r="C23" s="206"/>
      <c r="D23" s="206"/>
      <c r="E23" s="206"/>
      <c r="F23" s="206"/>
      <c r="G23" s="207"/>
    </row>
    <row r="24" spans="2:8" s="8" customFormat="1" ht="12.6" customHeight="1" x14ac:dyDescent="0.2">
      <c r="B24" s="208"/>
      <c r="C24" s="209"/>
      <c r="D24" s="209"/>
      <c r="E24" s="209"/>
      <c r="F24" s="209"/>
      <c r="G24" s="210"/>
    </row>
    <row r="25" spans="2:8" s="8" customFormat="1" ht="12.6" customHeight="1" x14ac:dyDescent="0.2">
      <c r="B25" s="208"/>
      <c r="C25" s="209"/>
      <c r="D25" s="209"/>
      <c r="E25" s="209"/>
      <c r="F25" s="209"/>
      <c r="G25" s="210"/>
    </row>
    <row r="26" spans="2:8" s="8" customFormat="1" ht="12.95" customHeight="1" thickBot="1" x14ac:dyDescent="0.25">
      <c r="B26" s="208"/>
      <c r="C26" s="209"/>
      <c r="D26" s="209"/>
      <c r="E26" s="209"/>
      <c r="F26" s="209"/>
      <c r="G26" s="210"/>
    </row>
    <row r="27" spans="2:8" s="8" customFormat="1" ht="12.75" x14ac:dyDescent="0.2">
      <c r="B27" s="64" t="s">
        <v>77</v>
      </c>
      <c r="C27" s="130"/>
      <c r="D27" s="130"/>
      <c r="E27" s="130"/>
      <c r="F27" s="130"/>
      <c r="G27" s="131"/>
    </row>
    <row r="28" spans="2:8" s="8" customFormat="1" ht="11.25" customHeight="1" x14ac:dyDescent="0.2">
      <c r="B28" s="148"/>
      <c r="C28" s="68"/>
      <c r="D28" s="133"/>
      <c r="E28" s="133"/>
      <c r="F28" s="204" t="s">
        <v>4</v>
      </c>
      <c r="G28" s="203" t="s">
        <v>5</v>
      </c>
    </row>
    <row r="29" spans="2:8" s="8" customFormat="1" ht="42" customHeight="1" thickBot="1" x14ac:dyDescent="0.25">
      <c r="B29" s="149"/>
      <c r="C29" s="68"/>
      <c r="D29" s="71"/>
      <c r="E29" s="71"/>
      <c r="F29" s="211"/>
      <c r="G29" s="212"/>
    </row>
    <row r="30" spans="2:8" s="8" customFormat="1" ht="168" customHeight="1" thickBot="1" x14ac:dyDescent="0.25">
      <c r="B30" s="160" t="s">
        <v>18</v>
      </c>
      <c r="C30" s="213" t="s">
        <v>103</v>
      </c>
      <c r="D30" s="213"/>
      <c r="E30" s="214"/>
      <c r="F30" s="63">
        <v>1</v>
      </c>
      <c r="G30" s="81"/>
      <c r="H30" s="8">
        <f>IF(F30=$I$9,0,IF(F30=$I$10,4,IF(F30=$I$11,6,IF(F30=$I$12,18,IF(F30=$I$13,10,error)))))</f>
        <v>0</v>
      </c>
    </row>
    <row r="31" spans="2:8" s="8" customFormat="1" ht="94.5" customHeight="1" thickBot="1" x14ac:dyDescent="0.25">
      <c r="B31" s="77" t="s">
        <v>19</v>
      </c>
      <c r="C31" s="189" t="s">
        <v>104</v>
      </c>
      <c r="D31" s="189"/>
      <c r="E31" s="190"/>
      <c r="F31" s="63" t="s">
        <v>1</v>
      </c>
      <c r="G31" s="81"/>
      <c r="H31" s="8">
        <f>IF(F31=$H$11,5,IF(F31=$H$12,0,error))</f>
        <v>5</v>
      </c>
    </row>
    <row r="32" spans="2:8" s="8" customFormat="1" ht="15.75" thickBot="1" x14ac:dyDescent="0.3">
      <c r="B32" s="78"/>
      <c r="C32" s="79"/>
      <c r="D32" s="80"/>
      <c r="E32" s="80"/>
      <c r="F32" s="158"/>
      <c r="G32" s="154"/>
    </row>
    <row r="33" spans="2:9" s="8" customFormat="1" ht="12.6" customHeight="1" x14ac:dyDescent="0.2">
      <c r="B33" s="205" t="s">
        <v>105</v>
      </c>
      <c r="C33" s="206"/>
      <c r="D33" s="206"/>
      <c r="E33" s="206"/>
      <c r="F33" s="206"/>
      <c r="G33" s="207"/>
    </row>
    <row r="34" spans="2:9" s="8" customFormat="1" ht="12.6" customHeight="1" x14ac:dyDescent="0.2">
      <c r="B34" s="208"/>
      <c r="C34" s="209"/>
      <c r="D34" s="209"/>
      <c r="E34" s="209"/>
      <c r="F34" s="209"/>
      <c r="G34" s="210"/>
    </row>
    <row r="35" spans="2:9" s="8" customFormat="1" ht="12.6" customHeight="1" x14ac:dyDescent="0.2">
      <c r="B35" s="208"/>
      <c r="C35" s="209"/>
      <c r="D35" s="209"/>
      <c r="E35" s="209"/>
      <c r="F35" s="209"/>
      <c r="G35" s="210"/>
    </row>
    <row r="36" spans="2:9" s="8" customFormat="1" ht="12.95" customHeight="1" thickBot="1" x14ac:dyDescent="0.25">
      <c r="B36" s="208"/>
      <c r="C36" s="209"/>
      <c r="D36" s="209"/>
      <c r="E36" s="209"/>
      <c r="F36" s="209"/>
      <c r="G36" s="210"/>
    </row>
    <row r="37" spans="2:9" s="8" customFormat="1" ht="12.75" x14ac:dyDescent="0.2">
      <c r="B37" s="64" t="s">
        <v>77</v>
      </c>
      <c r="C37" s="130"/>
      <c r="D37" s="130"/>
      <c r="E37" s="130"/>
      <c r="F37" s="130"/>
      <c r="G37" s="131"/>
    </row>
    <row r="38" spans="2:9" s="8" customFormat="1" ht="3" hidden="1" customHeight="1" x14ac:dyDescent="0.2">
      <c r="B38" s="132"/>
      <c r="C38" s="155"/>
      <c r="D38" s="155"/>
      <c r="E38" s="155"/>
      <c r="F38" s="155"/>
      <c r="G38" s="156"/>
    </row>
    <row r="39" spans="2:9" s="8" customFormat="1" ht="3.75" hidden="1" customHeight="1" x14ac:dyDescent="0.2">
      <c r="B39" s="148"/>
      <c r="C39" s="68"/>
      <c r="D39" s="133"/>
      <c r="E39" s="133"/>
      <c r="F39" s="204" t="s">
        <v>4</v>
      </c>
      <c r="G39" s="203" t="s">
        <v>5</v>
      </c>
    </row>
    <row r="40" spans="2:9" s="8" customFormat="1" ht="50.25" customHeight="1" thickBot="1" x14ac:dyDescent="0.25">
      <c r="B40" s="149"/>
      <c r="C40" s="68"/>
      <c r="D40" s="71"/>
      <c r="E40" s="71"/>
      <c r="F40" s="211"/>
      <c r="G40" s="212"/>
    </row>
    <row r="41" spans="2:9" s="8" customFormat="1" ht="153.75" customHeight="1" thickBot="1" x14ac:dyDescent="0.25">
      <c r="B41" s="161">
        <v>3</v>
      </c>
      <c r="C41" s="213" t="s">
        <v>106</v>
      </c>
      <c r="D41" s="213"/>
      <c r="E41" s="214"/>
      <c r="F41" s="63">
        <v>1</v>
      </c>
      <c r="G41" s="81"/>
      <c r="H41" s="8">
        <f>IF(F41=$I$9,0,IF(F41=$I$10,4,IF(F41=$I$11,8,IF(F41=$I$12,12,IF(F41=$I$13,15,error)))))</f>
        <v>0</v>
      </c>
      <c r="I41" s="11"/>
    </row>
    <row r="42" spans="2:9" s="8" customFormat="1" ht="15.75" thickBot="1" x14ac:dyDescent="0.3">
      <c r="B42" s="78"/>
      <c r="C42" s="79"/>
      <c r="D42" s="80"/>
      <c r="E42" s="80"/>
      <c r="F42" s="158"/>
      <c r="G42" s="154"/>
    </row>
    <row r="43" spans="2:9" s="8" customFormat="1" ht="12.6" customHeight="1" x14ac:dyDescent="0.2">
      <c r="B43" s="205" t="s">
        <v>107</v>
      </c>
      <c r="C43" s="206"/>
      <c r="D43" s="206"/>
      <c r="E43" s="206"/>
      <c r="F43" s="206"/>
      <c r="G43" s="207"/>
    </row>
    <row r="44" spans="2:9" s="8" customFormat="1" ht="12.6" customHeight="1" x14ac:dyDescent="0.2">
      <c r="B44" s="208"/>
      <c r="C44" s="209"/>
      <c r="D44" s="209"/>
      <c r="E44" s="209"/>
      <c r="F44" s="209"/>
      <c r="G44" s="210"/>
    </row>
    <row r="45" spans="2:9" s="8" customFormat="1" ht="12.6" customHeight="1" x14ac:dyDescent="0.2">
      <c r="B45" s="208"/>
      <c r="C45" s="209"/>
      <c r="D45" s="209"/>
      <c r="E45" s="209"/>
      <c r="F45" s="209"/>
      <c r="G45" s="210"/>
    </row>
    <row r="46" spans="2:9" s="8" customFormat="1" ht="12.95" customHeight="1" thickBot="1" x14ac:dyDescent="0.25">
      <c r="B46" s="208"/>
      <c r="C46" s="209"/>
      <c r="D46" s="209"/>
      <c r="E46" s="209"/>
      <c r="F46" s="209"/>
      <c r="G46" s="210"/>
    </row>
    <row r="47" spans="2:9" s="8" customFormat="1" ht="12.75" customHeight="1" x14ac:dyDescent="0.2">
      <c r="B47" s="64" t="s">
        <v>77</v>
      </c>
      <c r="C47" s="130"/>
      <c r="D47" s="130"/>
      <c r="E47" s="130"/>
      <c r="F47" s="130"/>
      <c r="G47" s="131"/>
    </row>
    <row r="48" spans="2:9" s="8" customFormat="1" ht="3.75" customHeight="1" x14ac:dyDescent="0.2">
      <c r="B48" s="148"/>
      <c r="C48" s="68"/>
      <c r="D48" s="133"/>
      <c r="E48" s="133"/>
      <c r="F48" s="204" t="s">
        <v>4</v>
      </c>
      <c r="G48" s="203" t="s">
        <v>5</v>
      </c>
    </row>
    <row r="49" spans="2:8" s="8" customFormat="1" ht="45" customHeight="1" thickBot="1" x14ac:dyDescent="0.25">
      <c r="B49" s="149"/>
      <c r="C49" s="68"/>
      <c r="D49" s="71"/>
      <c r="E49" s="71"/>
      <c r="F49" s="211"/>
      <c r="G49" s="212"/>
    </row>
    <row r="50" spans="2:8" s="8" customFormat="1" ht="112.5" customHeight="1" thickBot="1" x14ac:dyDescent="0.25">
      <c r="B50" s="160" t="s">
        <v>8</v>
      </c>
      <c r="C50" s="213" t="s">
        <v>115</v>
      </c>
      <c r="D50" s="213"/>
      <c r="E50" s="214"/>
      <c r="F50" s="63">
        <v>5</v>
      </c>
      <c r="G50" s="81"/>
      <c r="H50" s="8">
        <f>IF(F50=$I$9,0,IF(F50=$I$10,4,IF(F50=$I$11,8,IF(F50=$I$12,12,IF(F50=$I$13,15,error)))))</f>
        <v>15</v>
      </c>
    </row>
    <row r="51" spans="2:8" s="8" customFormat="1" ht="144.75" customHeight="1" thickBot="1" x14ac:dyDescent="0.25">
      <c r="B51" s="77" t="s">
        <v>9</v>
      </c>
      <c r="C51" s="213" t="s">
        <v>109</v>
      </c>
      <c r="D51" s="213"/>
      <c r="E51" s="214"/>
      <c r="F51" s="63">
        <v>5</v>
      </c>
      <c r="G51" s="81"/>
      <c r="H51" s="8">
        <f>IF(F51=$I$9,0,IF(F51=$I$10,4,IF(F51=$I$11,8,IF(F51=$I$12,12,IF(F51=$I$13,15,error)))))</f>
        <v>15</v>
      </c>
    </row>
    <row r="52" spans="2:8" s="8" customFormat="1" ht="111.75" customHeight="1" thickBot="1" x14ac:dyDescent="0.25">
      <c r="B52" s="77" t="s">
        <v>10</v>
      </c>
      <c r="C52" s="213" t="s">
        <v>110</v>
      </c>
      <c r="D52" s="213"/>
      <c r="E52" s="214"/>
      <c r="F52" s="63">
        <v>5</v>
      </c>
      <c r="G52" s="81"/>
      <c r="H52" s="8">
        <f>IF(F52=$I$9,0,IF(F52=$I$10,4,IF(F52=$I$11,8,IF(F52=$I$12,12,IF(F52=$I$13,15,error)))))</f>
        <v>15</v>
      </c>
    </row>
    <row r="53" spans="2:8" s="8" customFormat="1" ht="15.75" thickBot="1" x14ac:dyDescent="0.3">
      <c r="B53" s="78"/>
      <c r="C53" s="79"/>
      <c r="D53" s="80"/>
      <c r="E53" s="80"/>
      <c r="F53" s="158"/>
      <c r="G53" s="82"/>
    </row>
    <row r="54" spans="2:8" s="8" customFormat="1" ht="12.6" customHeight="1" x14ac:dyDescent="0.2">
      <c r="B54" s="205" t="s">
        <v>111</v>
      </c>
      <c r="C54" s="206"/>
      <c r="D54" s="206"/>
      <c r="E54" s="206"/>
      <c r="F54" s="206"/>
      <c r="G54" s="207"/>
    </row>
    <row r="55" spans="2:8" s="8" customFormat="1" ht="12.6" customHeight="1" x14ac:dyDescent="0.2">
      <c r="B55" s="208"/>
      <c r="C55" s="209"/>
      <c r="D55" s="209"/>
      <c r="E55" s="209"/>
      <c r="F55" s="209"/>
      <c r="G55" s="210"/>
    </row>
    <row r="56" spans="2:8" s="8" customFormat="1" ht="12.6" customHeight="1" x14ac:dyDescent="0.2">
      <c r="B56" s="208"/>
      <c r="C56" s="209"/>
      <c r="D56" s="209"/>
      <c r="E56" s="209"/>
      <c r="F56" s="209"/>
      <c r="G56" s="210"/>
    </row>
    <row r="57" spans="2:8" s="8" customFormat="1" ht="12.95" customHeight="1" thickBot="1" x14ac:dyDescent="0.25">
      <c r="B57" s="208"/>
      <c r="C57" s="209"/>
      <c r="D57" s="209"/>
      <c r="E57" s="209"/>
      <c r="F57" s="209"/>
      <c r="G57" s="210"/>
    </row>
    <row r="58" spans="2:8" s="8" customFormat="1" ht="18" customHeight="1" x14ac:dyDescent="0.2">
      <c r="B58" s="64" t="s">
        <v>77</v>
      </c>
      <c r="C58" s="130"/>
      <c r="D58" s="130"/>
      <c r="E58" s="130"/>
      <c r="F58" s="130"/>
      <c r="G58" s="131"/>
    </row>
    <row r="59" spans="2:8" s="8" customFormat="1" ht="6" customHeight="1" x14ac:dyDescent="0.2">
      <c r="B59" s="148"/>
      <c r="C59" s="68"/>
      <c r="D59" s="133"/>
      <c r="E59" s="133"/>
      <c r="F59" s="204" t="s">
        <v>4</v>
      </c>
      <c r="G59" s="203" t="s">
        <v>5</v>
      </c>
    </row>
    <row r="60" spans="2:8" s="8" customFormat="1" ht="44.25" customHeight="1" thickBot="1" x14ac:dyDescent="0.25">
      <c r="B60" s="149"/>
      <c r="C60" s="68"/>
      <c r="D60" s="71"/>
      <c r="E60" s="71"/>
      <c r="F60" s="211"/>
      <c r="G60" s="212"/>
    </row>
    <row r="61" spans="2:8" s="8" customFormat="1" ht="113.25" customHeight="1" thickBot="1" x14ac:dyDescent="0.25">
      <c r="B61" s="77" t="s">
        <v>17</v>
      </c>
      <c r="C61" s="189" t="s">
        <v>112</v>
      </c>
      <c r="D61" s="189"/>
      <c r="E61" s="190"/>
      <c r="F61" s="63">
        <v>5</v>
      </c>
      <c r="G61" s="81"/>
      <c r="H61" s="8">
        <f>IF(F61=$I$9,0,IF(F61=$I$10,4,IF(F61=$I$11,6,IF(F61=$I$12,8,IF(F61=$I$13,10,error)))))</f>
        <v>10</v>
      </c>
    </row>
    <row r="62" spans="2:8" s="8" customFormat="1" ht="13.5" thickBot="1" x14ac:dyDescent="0.25">
      <c r="B62" s="186" t="s">
        <v>7</v>
      </c>
      <c r="C62" s="187"/>
      <c r="D62" s="187"/>
      <c r="E62" s="187"/>
      <c r="F62" s="187"/>
      <c r="G62" s="188"/>
    </row>
    <row r="63" spans="2:8" s="8" customFormat="1" x14ac:dyDescent="0.2">
      <c r="B63" s="5" t="s">
        <v>6</v>
      </c>
      <c r="C63" s="3"/>
      <c r="D63" s="1"/>
      <c r="E63" s="4"/>
      <c r="F63" s="1"/>
      <c r="G63" s="1"/>
    </row>
    <row r="65" spans="2:7" s="8" customFormat="1" ht="15.75" x14ac:dyDescent="0.2">
      <c r="B65" s="215"/>
      <c r="C65" s="215"/>
      <c r="D65" s="1"/>
      <c r="E65" s="4"/>
      <c r="F65" s="1"/>
      <c r="G65" s="1"/>
    </row>
  </sheetData>
  <mergeCells count="32">
    <mergeCell ref="C41:E41"/>
    <mergeCell ref="B43:G46"/>
    <mergeCell ref="F48:F49"/>
    <mergeCell ref="G48:G49"/>
    <mergeCell ref="B7:G8"/>
    <mergeCell ref="B9:G12"/>
    <mergeCell ref="F14:F15"/>
    <mergeCell ref="G14:G15"/>
    <mergeCell ref="C30:E30"/>
    <mergeCell ref="C31:E31"/>
    <mergeCell ref="B33:G36"/>
    <mergeCell ref="F39:F40"/>
    <mergeCell ref="G39:G40"/>
    <mergeCell ref="C20:E20"/>
    <mergeCell ref="C21:E21"/>
    <mergeCell ref="B23:G26"/>
    <mergeCell ref="F28:F29"/>
    <mergeCell ref="G28:G29"/>
    <mergeCell ref="B2:G5"/>
    <mergeCell ref="C17:E17"/>
    <mergeCell ref="C16:E16"/>
    <mergeCell ref="C18:E18"/>
    <mergeCell ref="C19:E19"/>
    <mergeCell ref="C61:E61"/>
    <mergeCell ref="B62:G62"/>
    <mergeCell ref="B65:C65"/>
    <mergeCell ref="C50:E50"/>
    <mergeCell ref="C51:E51"/>
    <mergeCell ref="C52:E52"/>
    <mergeCell ref="B54:G57"/>
    <mergeCell ref="F59:F60"/>
    <mergeCell ref="G59:G60"/>
  </mergeCells>
  <dataValidations count="3">
    <dataValidation type="list" allowBlank="1" showInputMessage="1" showErrorMessage="1" errorTitle="Invalid entry?" error="Please hit &quot;Cancel&quot; then select &quot;Yes&quot; or &quot;No&quot; from the drop-down list" sqref="F42 F31:F32 F16" xr:uid="{A7122B47-2D5B-4599-999E-B6E5D393F0F6}">
      <formula1>"Yes,No"</formula1>
    </dataValidation>
    <dataValidation type="textLength" allowBlank="1" showInputMessage="1" showErrorMessage="1" sqref="G41:H42 G30:H32 G61:H61 G16:H21 G50:H52" xr:uid="{1C28B0C6-9634-4CEE-A106-9DEB5AB29C0B}">
      <formula1>0</formula1>
      <formula2>999</formula2>
    </dataValidation>
    <dataValidation type="list" allowBlank="1" showInputMessage="1" showErrorMessage="1" errorTitle="Invalid entry?" error="Please hit &quot;Cancel&quot; then select &quot;Yes&quot; or &quot;No&quot; from the drop-down list" sqref="F30 F41 F61 F17:F21 F50:F52" xr:uid="{02700CC0-7552-41BD-88AA-D27316294B69}">
      <formula1>"1,2,3,4,5"</formula1>
    </dataValidation>
  </dataValidations>
  <pageMargins left="0.7" right="0.7" top="0.75" bottom="0.75" header="0.3" footer="0.3"/>
  <pageSetup paperSize="9" scale="1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717D47CF9DA54199E0A25F42C9A3C9" ma:contentTypeVersion="11" ma:contentTypeDescription="Create a new document." ma:contentTypeScope="" ma:versionID="b64f4e4aa76ca0a981ef79cab2e5c47a">
  <xsd:schema xmlns:xsd="http://www.w3.org/2001/XMLSchema" xmlns:xs="http://www.w3.org/2001/XMLSchema" xmlns:p="http://schemas.microsoft.com/office/2006/metadata/properties" xmlns:ns3="54f32dfe-770a-470e-b6a9-504173f7ce60" xmlns:ns4="3b011b00-5710-42e1-8dd6-bc44d31284be" targetNamespace="http://schemas.microsoft.com/office/2006/metadata/properties" ma:root="true" ma:fieldsID="b9fab7cf3321750ec3af4ba221479599" ns3:_="" ns4:_="">
    <xsd:import namespace="54f32dfe-770a-470e-b6a9-504173f7ce60"/>
    <xsd:import namespace="3b011b00-5710-42e1-8dd6-bc44d31284b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32dfe-770a-470e-b6a9-504173f7ce6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011b00-5710-42e1-8dd6-bc44d31284b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05152D-D87A-4500-87D2-C881C9798042}">
  <ds:schemaRefs>
    <ds:schemaRef ds:uri="http://schemas.microsoft.com/sharepoint/v3/contenttype/forms"/>
  </ds:schemaRefs>
</ds:datastoreItem>
</file>

<file path=customXml/itemProps2.xml><?xml version="1.0" encoding="utf-8"?>
<ds:datastoreItem xmlns:ds="http://schemas.openxmlformats.org/officeDocument/2006/customXml" ds:itemID="{339569E7-F552-4E39-88D5-D4B309C8FAC4}">
  <ds:schemaRefs>
    <ds:schemaRef ds:uri="http://www.w3.org/XML/1998/namespace"/>
    <ds:schemaRef ds:uri="http://schemas.microsoft.com/office/infopath/2007/PartnerControls"/>
    <ds:schemaRef ds:uri="http://purl.org/dc/dcmitype/"/>
    <ds:schemaRef ds:uri="http://purl.org/dc/terms/"/>
    <ds:schemaRef ds:uri="54f32dfe-770a-470e-b6a9-504173f7ce60"/>
    <ds:schemaRef ds:uri="http://schemas.microsoft.com/office/2006/metadata/properties"/>
    <ds:schemaRef ds:uri="http://schemas.microsoft.com/office/2006/documentManagement/types"/>
    <ds:schemaRef ds:uri="http://schemas.openxmlformats.org/package/2006/metadata/core-properties"/>
    <ds:schemaRef ds:uri="3b011b00-5710-42e1-8dd6-bc44d31284be"/>
    <ds:schemaRef ds:uri="http://purl.org/dc/elements/1.1/"/>
  </ds:schemaRefs>
</ds:datastoreItem>
</file>

<file path=customXml/itemProps3.xml><?xml version="1.0" encoding="utf-8"?>
<ds:datastoreItem xmlns:ds="http://schemas.openxmlformats.org/officeDocument/2006/customXml" ds:itemID="{D90A68D7-9990-47B1-98B3-03FAA3E334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f32dfe-770a-470e-b6a9-504173f7ce60"/>
    <ds:schemaRef ds:uri="3b011b00-5710-42e1-8dd6-bc44d31284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Overview</vt:lpstr>
      <vt:lpstr>Instructions</vt:lpstr>
      <vt:lpstr>Output—Cost value matrix</vt:lpstr>
      <vt:lpstr>Summary of values  </vt:lpstr>
      <vt:lpstr>Input sheet—Cost</vt:lpstr>
      <vt:lpstr>Input sheet—Service 1 </vt:lpstr>
      <vt:lpstr>Input sheet—Service 2</vt:lpstr>
      <vt:lpstr>Input sheet—Service 3</vt:lpstr>
      <vt:lpstr>Input sheet—Service 4</vt:lpstr>
      <vt:lpstr>Input sheet—Service 5</vt:lpstr>
      <vt:lpstr>Input sheet—Service 6</vt:lpstr>
      <vt:lpstr>Input sheet—Service 7</vt:lpstr>
      <vt:lpstr>Input sheet—Service 8</vt:lpstr>
      <vt:lpstr>Input sheet—Service 9</vt:lpstr>
      <vt:lpstr>Input sheet—Service 10</vt:lpstr>
      <vt:lpstr>Input sheet—Service 11</vt:lpstr>
      <vt:lpstr>Input sheet—Service 12</vt:lpstr>
      <vt:lpstr>Input sheet—Service 13</vt:lpstr>
      <vt:lpstr>Input sheet—Service 14</vt:lpstr>
      <vt:lpstr>Input sheet—Service 15</vt:lpstr>
      <vt:lpstr>Input sheet—Service 16</vt:lpstr>
      <vt:lpstr>Input sheet—Service 17</vt:lpstr>
      <vt:lpstr>Input sheet—Service 18</vt:lpstr>
      <vt:lpstr>Input sheet—Service 19</vt:lpstr>
      <vt:lpstr>Input sheet—Service 20</vt:lpstr>
    </vt:vector>
  </TitlesOfParts>
  <Company>Queensland Audit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Queensland Audit Office</dc:creator>
  <cp:lastModifiedBy>Anna Compton</cp:lastModifiedBy>
  <cp:lastPrinted>2019-07-16T04:20:40Z</cp:lastPrinted>
  <dcterms:created xsi:type="dcterms:W3CDTF">2019-05-26T22:55:30Z</dcterms:created>
  <dcterms:modified xsi:type="dcterms:W3CDTF">2019-09-24T05:20:19Z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0x01010040717D47CF9DA54199E0A25F42C9A3C9</vt:lpwstr>
  </property>
</Properties>
</file>